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DU\Desktop\LUCRĂRI BUGET\0.BUGET 2024\2. H.C.L. 28 DIN 18.07.2024 - R 2\"/>
    </mc:Choice>
  </mc:AlternateContent>
  <xr:revisionPtr revIDLastSave="0" documentId="13_ncr:1_{14EBBFE9-4E67-4A96-8187-657E27CC3727}" xr6:coauthVersionLast="47" xr6:coauthVersionMax="47" xr10:uidLastSave="{00000000-0000-0000-0000-000000000000}"/>
  <bookViews>
    <workbookView xWindow="-120" yWindow="-120" windowWidth="25440" windowHeight="15270" xr2:uid="{5D97D79D-82BB-460B-A89E-78FA37391337}"/>
  </bookViews>
  <sheets>
    <sheet name="R. 1929 10.07.24 - R2 TR. II 24" sheetId="1" r:id="rId1"/>
  </sheets>
  <definedNames>
    <definedName name="_xlnm.Print_Titles" localSheetId="0">'R. 1929 10.07.24 - R2 TR. II 24'!$A:$B,'R. 1929 10.07.24 - R2 TR. II 24'!$7:$9</definedName>
    <definedName name="_xlnm.Print_Area" localSheetId="0">'R. 1929 10.07.24 - R2 TR. II 24'!$A$1:$F$196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1" i="1" l="1"/>
  <c r="F134" i="1"/>
  <c r="F123" i="1"/>
  <c r="F112" i="1"/>
  <c r="E197" i="1"/>
  <c r="E190" i="1"/>
  <c r="E189" i="1"/>
  <c r="E188" i="1"/>
  <c r="E187" i="1"/>
  <c r="F186" i="1"/>
  <c r="D186" i="1"/>
  <c r="C186" i="1"/>
  <c r="E185" i="1"/>
  <c r="E184" i="1"/>
  <c r="E183" i="1"/>
  <c r="E182" i="1" s="1"/>
  <c r="F182" i="1"/>
  <c r="D182" i="1"/>
  <c r="C182" i="1"/>
  <c r="E181" i="1"/>
  <c r="E180" i="1"/>
  <c r="E123" i="1" s="1"/>
  <c r="E179" i="1"/>
  <c r="E178" i="1"/>
  <c r="E177" i="1" s="1"/>
  <c r="F177" i="1"/>
  <c r="D177" i="1"/>
  <c r="C177" i="1"/>
  <c r="E176" i="1"/>
  <c r="E175" i="1"/>
  <c r="E174" i="1"/>
  <c r="E173" i="1" s="1"/>
  <c r="F173" i="1"/>
  <c r="D173" i="1"/>
  <c r="C173" i="1"/>
  <c r="E172" i="1"/>
  <c r="E171" i="1"/>
  <c r="E168" i="1"/>
  <c r="E167" i="1"/>
  <c r="E166" i="1"/>
  <c r="E136" i="1" s="1"/>
  <c r="E165" i="1"/>
  <c r="E164" i="1" s="1"/>
  <c r="F164" i="1"/>
  <c r="D164" i="1"/>
  <c r="C164" i="1"/>
  <c r="E163" i="1"/>
  <c r="E162" i="1"/>
  <c r="E161" i="1"/>
  <c r="E160" i="1"/>
  <c r="E159" i="1" s="1"/>
  <c r="F159" i="1"/>
  <c r="D159" i="1"/>
  <c r="C159" i="1"/>
  <c r="E158" i="1"/>
  <c r="E128" i="1" s="1"/>
  <c r="E157" i="1"/>
  <c r="E127" i="1" s="1"/>
  <c r="E156" i="1"/>
  <c r="E155" i="1" s="1"/>
  <c r="F155" i="1"/>
  <c r="D155" i="1"/>
  <c r="C155" i="1"/>
  <c r="E154" i="1"/>
  <c r="E153" i="1"/>
  <c r="E152" i="1"/>
  <c r="E122" i="1" s="1"/>
  <c r="E151" i="1"/>
  <c r="E121" i="1" s="1"/>
  <c r="F150" i="1"/>
  <c r="D150" i="1"/>
  <c r="C150" i="1"/>
  <c r="E149" i="1"/>
  <c r="E119" i="1" s="1"/>
  <c r="E148" i="1"/>
  <c r="E118" i="1" s="1"/>
  <c r="E147" i="1"/>
  <c r="F146" i="1"/>
  <c r="D146" i="1"/>
  <c r="C146" i="1"/>
  <c r="E145" i="1"/>
  <c r="E144" i="1"/>
  <c r="E143" i="1" s="1"/>
  <c r="E115" i="1" s="1"/>
  <c r="F143" i="1"/>
  <c r="D143" i="1"/>
  <c r="D115" i="1" s="1"/>
  <c r="C143" i="1"/>
  <c r="C115" i="1" s="1"/>
  <c r="E142" i="1"/>
  <c r="E114" i="1" s="1"/>
  <c r="E141" i="1"/>
  <c r="E113" i="1" s="1"/>
  <c r="E140" i="1"/>
  <c r="E112" i="1" s="1"/>
  <c r="F138" i="1"/>
  <c r="D138" i="1"/>
  <c r="C138" i="1"/>
  <c r="F137" i="1"/>
  <c r="D137" i="1"/>
  <c r="C137" i="1"/>
  <c r="F136" i="1"/>
  <c r="D136" i="1"/>
  <c r="F135" i="1"/>
  <c r="E135" i="1"/>
  <c r="D135" i="1"/>
  <c r="C135" i="1"/>
  <c r="F133" i="1"/>
  <c r="D133" i="1"/>
  <c r="C133" i="1"/>
  <c r="F132" i="1"/>
  <c r="D132" i="1"/>
  <c r="C132" i="1"/>
  <c r="D131" i="1"/>
  <c r="C131" i="1"/>
  <c r="C129" i="1" s="1"/>
  <c r="F130" i="1"/>
  <c r="F129" i="1" s="1"/>
  <c r="E130" i="1"/>
  <c r="D130" i="1"/>
  <c r="C130" i="1"/>
  <c r="F128" i="1"/>
  <c r="D128" i="1"/>
  <c r="C128" i="1"/>
  <c r="F127" i="1"/>
  <c r="D127" i="1"/>
  <c r="C127" i="1"/>
  <c r="C125" i="1" s="1"/>
  <c r="F126" i="1"/>
  <c r="F125" i="1" s="1"/>
  <c r="E126" i="1"/>
  <c r="D126" i="1"/>
  <c r="C126" i="1"/>
  <c r="F124" i="1"/>
  <c r="E124" i="1"/>
  <c r="D124" i="1"/>
  <c r="C124" i="1"/>
  <c r="D123" i="1"/>
  <c r="C123" i="1"/>
  <c r="F122" i="1"/>
  <c r="D122" i="1"/>
  <c r="C122" i="1"/>
  <c r="F121" i="1"/>
  <c r="D121" i="1"/>
  <c r="C121" i="1"/>
  <c r="F119" i="1"/>
  <c r="D119" i="1"/>
  <c r="C119" i="1"/>
  <c r="F118" i="1"/>
  <c r="D118" i="1"/>
  <c r="D116" i="1" s="1"/>
  <c r="C118" i="1"/>
  <c r="F117" i="1"/>
  <c r="D117" i="1"/>
  <c r="C117" i="1"/>
  <c r="C116" i="1"/>
  <c r="F115" i="1"/>
  <c r="F114" i="1"/>
  <c r="D114" i="1"/>
  <c r="C114" i="1"/>
  <c r="F113" i="1"/>
  <c r="D113" i="1"/>
  <c r="C113" i="1"/>
  <c r="D112" i="1"/>
  <c r="C112" i="1"/>
  <c r="E110" i="1"/>
  <c r="E109" i="1"/>
  <c r="E108" i="1"/>
  <c r="E107" i="1"/>
  <c r="E106" i="1" s="1"/>
  <c r="E48" i="1" s="1"/>
  <c r="F106" i="1"/>
  <c r="F48" i="1" s="1"/>
  <c r="D106" i="1"/>
  <c r="D48" i="1" s="1"/>
  <c r="C106" i="1"/>
  <c r="C48" i="1" s="1"/>
  <c r="E105" i="1"/>
  <c r="E104" i="1"/>
  <c r="F103" i="1"/>
  <c r="D103" i="1"/>
  <c r="C103" i="1"/>
  <c r="C47" i="1" s="1"/>
  <c r="E102" i="1"/>
  <c r="E45" i="1" s="1"/>
  <c r="E101" i="1"/>
  <c r="E100" i="1"/>
  <c r="E99" i="1" s="1"/>
  <c r="F99" i="1"/>
  <c r="D99" i="1"/>
  <c r="D92" i="1" s="1"/>
  <c r="C99" i="1"/>
  <c r="C92" i="1" s="1"/>
  <c r="E98" i="1"/>
  <c r="E97" i="1" s="1"/>
  <c r="E41" i="1" s="1"/>
  <c r="F97" i="1"/>
  <c r="F41" i="1" s="1"/>
  <c r="D97" i="1"/>
  <c r="C97" i="1"/>
  <c r="C41" i="1" s="1"/>
  <c r="E96" i="1"/>
  <c r="E40" i="1" s="1"/>
  <c r="E95" i="1"/>
  <c r="E39" i="1" s="1"/>
  <c r="E94" i="1"/>
  <c r="E36" i="1" s="1"/>
  <c r="E93" i="1"/>
  <c r="E91" i="1"/>
  <c r="E29" i="1" s="1"/>
  <c r="E28" i="1" s="1"/>
  <c r="F90" i="1"/>
  <c r="D90" i="1"/>
  <c r="C90" i="1"/>
  <c r="C89" i="1" s="1"/>
  <c r="E88" i="1"/>
  <c r="E46" i="1" s="1"/>
  <c r="E87" i="1"/>
  <c r="F86" i="1"/>
  <c r="D86" i="1"/>
  <c r="C86" i="1"/>
  <c r="E85" i="1"/>
  <c r="E84" i="1"/>
  <c r="E37" i="1" s="1"/>
  <c r="E83" i="1"/>
  <c r="E26" i="1" s="1"/>
  <c r="E82" i="1"/>
  <c r="E81" i="1"/>
  <c r="E80" i="1" s="1"/>
  <c r="E25" i="1" s="1"/>
  <c r="F80" i="1"/>
  <c r="F25" i="1" s="1"/>
  <c r="D80" i="1"/>
  <c r="D25" i="1" s="1"/>
  <c r="C80" i="1"/>
  <c r="C25" i="1" s="1"/>
  <c r="E79" i="1"/>
  <c r="E78" i="1"/>
  <c r="F77" i="1"/>
  <c r="E77" i="1"/>
  <c r="D77" i="1"/>
  <c r="D24" i="1" s="1"/>
  <c r="C77" i="1"/>
  <c r="C24" i="1" s="1"/>
  <c r="E76" i="1"/>
  <c r="E23" i="1" s="1"/>
  <c r="E75" i="1"/>
  <c r="E74" i="1"/>
  <c r="E21" i="1" s="1"/>
  <c r="E73" i="1"/>
  <c r="E20" i="1" s="1"/>
  <c r="E72" i="1"/>
  <c r="E71" i="1"/>
  <c r="E70" i="1"/>
  <c r="E69" i="1"/>
  <c r="E68" i="1"/>
  <c r="F67" i="1"/>
  <c r="F17" i="1" s="1"/>
  <c r="D67" i="1"/>
  <c r="D17" i="1" s="1"/>
  <c r="C67" i="1"/>
  <c r="C17" i="1" s="1"/>
  <c r="E66" i="1"/>
  <c r="E65" i="1"/>
  <c r="E64" i="1"/>
  <c r="F63" i="1"/>
  <c r="F16" i="1" s="1"/>
  <c r="D63" i="1"/>
  <c r="D16" i="1" s="1"/>
  <c r="C63" i="1"/>
  <c r="E62" i="1"/>
  <c r="E61" i="1"/>
  <c r="E60" i="1"/>
  <c r="E59" i="1"/>
  <c r="E58" i="1"/>
  <c r="E57" i="1"/>
  <c r="E56" i="1"/>
  <c r="F55" i="1"/>
  <c r="F15" i="1" s="1"/>
  <c r="F14" i="1" s="1"/>
  <c r="D55" i="1"/>
  <c r="D15" i="1" s="1"/>
  <c r="D14" i="1" s="1"/>
  <c r="C55" i="1"/>
  <c r="C15" i="1" s="1"/>
  <c r="C14" i="1" s="1"/>
  <c r="E54" i="1"/>
  <c r="E51" i="1" s="1"/>
  <c r="E53" i="1"/>
  <c r="E52" i="1"/>
  <c r="F51" i="1"/>
  <c r="D51" i="1"/>
  <c r="C51" i="1"/>
  <c r="E50" i="1"/>
  <c r="F47" i="1"/>
  <c r="D47" i="1"/>
  <c r="F46" i="1"/>
  <c r="D46" i="1"/>
  <c r="C46" i="1"/>
  <c r="F45" i="1"/>
  <c r="D45" i="1"/>
  <c r="C45" i="1"/>
  <c r="F44" i="1"/>
  <c r="E44" i="1"/>
  <c r="D44" i="1"/>
  <c r="D43" i="1" s="1"/>
  <c r="C44" i="1"/>
  <c r="F42" i="1"/>
  <c r="D42" i="1"/>
  <c r="D41" i="1"/>
  <c r="F40" i="1"/>
  <c r="D40" i="1"/>
  <c r="C40" i="1"/>
  <c r="F39" i="1"/>
  <c r="D39" i="1"/>
  <c r="C39" i="1"/>
  <c r="F38" i="1"/>
  <c r="E38" i="1"/>
  <c r="D38" i="1"/>
  <c r="C38" i="1"/>
  <c r="F37" i="1"/>
  <c r="D37" i="1"/>
  <c r="C37" i="1"/>
  <c r="F36" i="1"/>
  <c r="D36" i="1"/>
  <c r="C36" i="1"/>
  <c r="F35" i="1"/>
  <c r="E35" i="1"/>
  <c r="D35" i="1"/>
  <c r="C35" i="1"/>
  <c r="F30" i="1"/>
  <c r="E30" i="1"/>
  <c r="D30" i="1"/>
  <c r="C30" i="1"/>
  <c r="F29" i="1"/>
  <c r="D29" i="1"/>
  <c r="C29" i="1"/>
  <c r="F28" i="1"/>
  <c r="D28" i="1"/>
  <c r="C28" i="1"/>
  <c r="F27" i="1"/>
  <c r="F26" i="1"/>
  <c r="D26" i="1"/>
  <c r="C26" i="1"/>
  <c r="F24" i="1"/>
  <c r="E24" i="1"/>
  <c r="F23" i="1"/>
  <c r="D23" i="1"/>
  <c r="C23" i="1"/>
  <c r="F22" i="1"/>
  <c r="E22" i="1"/>
  <c r="D22" i="1"/>
  <c r="C22" i="1"/>
  <c r="F21" i="1"/>
  <c r="D21" i="1"/>
  <c r="C21" i="1"/>
  <c r="F20" i="1"/>
  <c r="D20" i="1"/>
  <c r="C20" i="1"/>
  <c r="F18" i="1"/>
  <c r="E18" i="1"/>
  <c r="D18" i="1"/>
  <c r="C18" i="1"/>
  <c r="C16" i="1"/>
  <c r="C13" i="1"/>
  <c r="F12" i="1"/>
  <c r="E12" i="1"/>
  <c r="D12" i="1"/>
  <c r="C12" i="1"/>
  <c r="E67" i="1" l="1"/>
  <c r="E17" i="1" s="1"/>
  <c r="E125" i="1"/>
  <c r="E43" i="1"/>
  <c r="E63" i="1"/>
  <c r="E16" i="1" s="1"/>
  <c r="E55" i="1"/>
  <c r="E15" i="1" s="1"/>
  <c r="E14" i="1" s="1"/>
  <c r="E120" i="1"/>
  <c r="D34" i="1"/>
  <c r="D33" i="1" s="1"/>
  <c r="C11" i="1"/>
  <c r="D129" i="1"/>
  <c r="E134" i="1"/>
  <c r="F34" i="1"/>
  <c r="F33" i="1" s="1"/>
  <c r="F92" i="1"/>
  <c r="C43" i="1"/>
  <c r="C134" i="1"/>
  <c r="D49" i="1"/>
  <c r="D125" i="1"/>
  <c r="F49" i="1"/>
  <c r="C120" i="1"/>
  <c r="C111" i="1" s="1"/>
  <c r="E132" i="1"/>
  <c r="C170" i="1"/>
  <c r="C191" i="1" s="1"/>
  <c r="F116" i="1"/>
  <c r="D120" i="1"/>
  <c r="D111" i="1" s="1"/>
  <c r="E133" i="1"/>
  <c r="D170" i="1"/>
  <c r="E138" i="1"/>
  <c r="D89" i="1"/>
  <c r="F43" i="1"/>
  <c r="C49" i="1"/>
  <c r="D134" i="1"/>
  <c r="E131" i="1"/>
  <c r="E129" i="1" s="1"/>
  <c r="E186" i="1"/>
  <c r="E170" i="1" s="1"/>
  <c r="E137" i="1"/>
  <c r="C42" i="1"/>
  <c r="C34" i="1" s="1"/>
  <c r="C33" i="1" s="1"/>
  <c r="E86" i="1"/>
  <c r="E103" i="1"/>
  <c r="E47" i="1" s="1"/>
  <c r="E146" i="1"/>
  <c r="F89" i="1"/>
  <c r="F19" i="1"/>
  <c r="F170" i="1"/>
  <c r="F191" i="1" s="1"/>
  <c r="F120" i="1"/>
  <c r="F139" i="1"/>
  <c r="E92" i="1"/>
  <c r="E42" i="1"/>
  <c r="E34" i="1" s="1"/>
  <c r="E33" i="1" s="1"/>
  <c r="F111" i="1"/>
  <c r="E11" i="1"/>
  <c r="D13" i="1"/>
  <c r="D11" i="1" s="1"/>
  <c r="E13" i="1"/>
  <c r="E90" i="1"/>
  <c r="F13" i="1"/>
  <c r="F11" i="1" s="1"/>
  <c r="E150" i="1"/>
  <c r="E139" i="1" s="1"/>
  <c r="E117" i="1"/>
  <c r="E116" i="1" s="1"/>
  <c r="C139" i="1"/>
  <c r="C169" i="1" s="1"/>
  <c r="D139" i="1"/>
  <c r="C27" i="1"/>
  <c r="C19" i="1" s="1"/>
  <c r="D27" i="1"/>
  <c r="D19" i="1" s="1"/>
  <c r="D191" i="1" l="1"/>
  <c r="D169" i="1"/>
  <c r="F169" i="1"/>
  <c r="C10" i="1"/>
  <c r="C192" i="1" s="1"/>
  <c r="E111" i="1"/>
  <c r="F10" i="1"/>
  <c r="F192" i="1" s="1"/>
  <c r="D10" i="1"/>
  <c r="D192" i="1" s="1"/>
  <c r="E49" i="1"/>
  <c r="E169" i="1" s="1"/>
  <c r="E27" i="1"/>
  <c r="E19" i="1" s="1"/>
  <c r="E10" i="1" s="1"/>
  <c r="E89" i="1"/>
  <c r="E191" i="1" s="1"/>
  <c r="E192" i="1" l="1"/>
</calcChain>
</file>

<file path=xl/sharedStrings.xml><?xml version="1.0" encoding="utf-8"?>
<sst xmlns="http://schemas.openxmlformats.org/spreadsheetml/2006/main" count="357" uniqueCount="263">
  <si>
    <t>ROMÂNIA</t>
  </si>
  <si>
    <t>Formular 11.01</t>
  </si>
  <si>
    <t>JUDEŢUL BISTRIŢA-NĂSĂUD</t>
  </si>
  <si>
    <t xml:space="preserve"> - Sinteză -</t>
  </si>
  <si>
    <t>COMUNA ŞIEUŢ</t>
  </si>
  <si>
    <t>CONSILIUL LOCAL</t>
  </si>
  <si>
    <t>Denumirea indicatorilor</t>
  </si>
  <si>
    <t>Cod indicator</t>
  </si>
  <si>
    <t>BUGET PRECEDENT</t>
  </si>
  <si>
    <t>REDUCERI (-); SUPLIMEN-TĂRI  (+) TRIM. III 2024</t>
  </si>
  <si>
    <t>BUGET RECTIFICAT</t>
  </si>
  <si>
    <t>TOTAL VENITURI SECŢIUNEA DE FUNCŢIONARE + DEZVOLTARE</t>
  </si>
  <si>
    <t>0001</t>
  </si>
  <si>
    <t>IMPOZIT PE VENIT ŞI CÂŞTIGURI DIN CAPITALDE LA PERSOANE FIZICE (COD 03.02 + 04.02)</t>
  </si>
  <si>
    <t>0006</t>
  </si>
  <si>
    <t xml:space="preserve">Impozitul pe veniturile din transferul proprietatilor imobiliare din patrimoniul personal
</t>
  </si>
  <si>
    <t>030218</t>
  </si>
  <si>
    <t xml:space="preserve">Cote si sume defalcate  din impozitul pe venit
</t>
  </si>
  <si>
    <t>0402</t>
  </si>
  <si>
    <t>VENITURI DIN PROPRIETATE (07.02)</t>
  </si>
  <si>
    <t>0009</t>
  </si>
  <si>
    <t xml:space="preserve">Impozite  si taxe pe proprietate
</t>
  </si>
  <si>
    <t>0702</t>
  </si>
  <si>
    <t xml:space="preserve">Sume defalcate  din TVA
</t>
  </si>
  <si>
    <t>1102</t>
  </si>
  <si>
    <t xml:space="preserve">Taxe pe utilizarea bunurilor, autorizarea utilizarii  bunurilor sau pe desfasurarea de activitati
</t>
  </si>
  <si>
    <t>1602</t>
  </si>
  <si>
    <t xml:space="preserve">Alte impozite si taxe fiscale
</t>
  </si>
  <si>
    <t>1802</t>
  </si>
  <si>
    <t>VENITURI NEFISCALE</t>
  </si>
  <si>
    <t>0012</t>
  </si>
  <si>
    <t xml:space="preserve">Venituri din concesiuni si inchirieri
</t>
  </si>
  <si>
    <t>30020530</t>
  </si>
  <si>
    <t>Venituri din prestări de servicii</t>
  </si>
  <si>
    <t>330208</t>
  </si>
  <si>
    <t xml:space="preserve">Venituri din recuperarea cheltuielilor de judecata, imputatii si despagubiri
</t>
  </si>
  <si>
    <t>330228</t>
  </si>
  <si>
    <t>Alte venituri din prestări de servicii şi alte activităţi</t>
  </si>
  <si>
    <t>330250</t>
  </si>
  <si>
    <t>Amenzi, penalitati si confiscari   (cod 35.02.01 la 35.02.03+35.02.50)</t>
  </si>
  <si>
    <t>3502</t>
  </si>
  <si>
    <t>Diverse venituri (cod 36.02.01+36.02.05+36.02.06+36.02.11+36.02.14+36.02.50)</t>
  </si>
  <si>
    <t>3602</t>
  </si>
  <si>
    <t xml:space="preserve">Varsaminte din sectiunea de functionare pentru finantarea sectiunii de dezvoltare a bugetului local (cu semnul minus)
</t>
  </si>
  <si>
    <t>370203</t>
  </si>
  <si>
    <t xml:space="preserve">Varsaminte din sectiunea de functionare
</t>
  </si>
  <si>
    <t>370204</t>
  </si>
  <si>
    <t>VENITURI DIN CAPITAL (39.02)</t>
  </si>
  <si>
    <t>0015</t>
  </si>
  <si>
    <t>Venituri din vânzarea locuinţelor construite din fondurile statului</t>
  </si>
  <si>
    <t>390203</t>
  </si>
  <si>
    <t>OPERAŢIUNI FINANCIARE</t>
  </si>
  <si>
    <t>0016</t>
  </si>
  <si>
    <t>Sume din excedentul bugetului local utilizate pentru finanţarea cheltuielilor secţiunii de dezvoltare</t>
  </si>
  <si>
    <t>400214</t>
  </si>
  <si>
    <t>Sume din excedentul bugetului local utilizate pentru finanţarea cheltuielilor secţiunii de funcţionare</t>
  </si>
  <si>
    <t>400218</t>
  </si>
  <si>
    <t>SUBVENŢII DE LA ALTE NIVELE ALE ADMINISTRAŢIEI PUBLICE</t>
  </si>
  <si>
    <t>0018</t>
  </si>
  <si>
    <t xml:space="preserve">Subvenţii de la bugetul de stat
</t>
  </si>
  <si>
    <t>4202</t>
  </si>
  <si>
    <t>Planuri si  regulamente de urbanism</t>
  </si>
  <si>
    <t>420205</t>
  </si>
  <si>
    <t>Subvenţii de la bugetul de stat către bugetele locale necesare susţinerii derulării proiectelor finanţate din FEN postaderare</t>
  </si>
  <si>
    <t>420220</t>
  </si>
  <si>
    <t>Subvenţii primite din Fondul de intervenţie</t>
  </si>
  <si>
    <t>420228</t>
  </si>
  <si>
    <t xml:space="preserve">Ajutor pentru incalzirea locuintei cu lemne, carbuni si combustibil petrolieri
</t>
  </si>
  <si>
    <t>420234</t>
  </si>
  <si>
    <t>Finanţarea Programului Naţional de Dezvoltare Locală</t>
  </si>
  <si>
    <t>420265</t>
  </si>
  <si>
    <t>Subvenții de la bugetul de stat către bugetele locale pentru Programul național de investiții „Anghel Saligny”</t>
  </si>
  <si>
    <t>420287</t>
  </si>
  <si>
    <t>Alocări de sume din PNRR aferente asistenței financiare nerambursabile ( cod 42.02.88 01 la 42.02.88.03)</t>
  </si>
  <si>
    <t>420288</t>
  </si>
  <si>
    <t>Alocări de sume din PNRR aferente acomponentei împrumuturi ( cod 42.02.89 01 la 42.02.89.03)</t>
  </si>
  <si>
    <t>42.02.89</t>
  </si>
  <si>
    <t>Subvenţii de la alte administraţii</t>
  </si>
  <si>
    <t>4302</t>
  </si>
  <si>
    <t>Alte subventii primite de la administratia centrala pentru finantarea unor activitati</t>
  </si>
  <si>
    <t>430220</t>
  </si>
  <si>
    <t>Sume alocate din bugetul AFIR, pentru susținerea proiectelor din PNDR 2014-2020****)</t>
  </si>
  <si>
    <t>430231</t>
  </si>
  <si>
    <t>Sume aloc.buget ANCPI pt.finanțarea lucrări înreg.sistematică din cadrul Programului național de cadastru și carte funciară</t>
  </si>
  <si>
    <t>430234</t>
  </si>
  <si>
    <t>Fondul European Agricol de Dezvoltare Rurala (cod 45.02.04.01+45.02.04.02+45.02.04.03) *)</t>
  </si>
  <si>
    <t>450204</t>
  </si>
  <si>
    <t xml:space="preserve">Fondul European de Dezvoltare Regională (FEDR) (cod 48.02.01.01+48.02.01.02+48.02.01.03) </t>
  </si>
  <si>
    <t>480204</t>
  </si>
  <si>
    <t>VENITURILE SECŢIUNII DE FUNCŢIONARE - TOTAL</t>
  </si>
  <si>
    <t>00.01SF</t>
  </si>
  <si>
    <t xml:space="preserve">Cote defalcate  din impozitul pe venit
</t>
  </si>
  <si>
    <t>040201</t>
  </si>
  <si>
    <t xml:space="preserve">Sume alocate din cote defalcate  din impozitul pe venit pentru echilibrarea b.l.
</t>
  </si>
  <si>
    <t>040204</t>
  </si>
  <si>
    <t>Sume repartizate din fondul la dispoziţia consiliului judeţean</t>
  </si>
  <si>
    <t>040205</t>
  </si>
  <si>
    <t>Impozit pe cladiri de la persoane fizice *)</t>
  </si>
  <si>
    <t>07020101</t>
  </si>
  <si>
    <t>Impozit si taxa pe cladiri de la persoane juridice *)</t>
  </si>
  <si>
    <t>07020102</t>
  </si>
  <si>
    <t>Impozit pe terenuri de la persoane fizice *)</t>
  </si>
  <si>
    <t>07020201</t>
  </si>
  <si>
    <t>Impozit si taxa pe teren de la persoane juridice *)</t>
  </si>
  <si>
    <t>07020202</t>
  </si>
  <si>
    <t>Impozitul pe terenul din extravilan   *) + Restante din anii anteriori din impozitul pe teren agricol</t>
  </si>
  <si>
    <t>07020203</t>
  </si>
  <si>
    <t>Taxe judiciare de timbru si alte taxe de timbru</t>
  </si>
  <si>
    <t>070203</t>
  </si>
  <si>
    <t xml:space="preserve">Alte impozite si taxe  pe proprietate </t>
  </si>
  <si>
    <t>070250</t>
  </si>
  <si>
    <t xml:space="preserve">Sume defalcate  din TVA pentru finanţarea cheltuielilor descentralizate
</t>
  </si>
  <si>
    <t>110201</t>
  </si>
  <si>
    <t>110202</t>
  </si>
  <si>
    <t xml:space="preserve">Sume defalcate  din TVA pentru echilibrarea bugetului local
</t>
  </si>
  <si>
    <t>110206</t>
  </si>
  <si>
    <t>Impozit pe mijloacele de transport detinute de persoane fizice *)</t>
  </si>
  <si>
    <t>16020201</t>
  </si>
  <si>
    <t>Impozit pe mijloacele de transport detinute de persoane juridice *)</t>
  </si>
  <si>
    <t>16020202</t>
  </si>
  <si>
    <t>Taxe si tarife pentru eliberarea de licente si autorizatii de functionare</t>
  </si>
  <si>
    <t>160203</t>
  </si>
  <si>
    <t>Alte taxe pe utilizarea bunurilor, autorizarea utilizarii bunurilor sau pe desfasurare de activitati</t>
  </si>
  <si>
    <t>160250</t>
  </si>
  <si>
    <t>180250</t>
  </si>
  <si>
    <t xml:space="preserve">Venituri din amenzi si alte sanctiuni aplicate conform dispozitiilor legale
</t>
  </si>
  <si>
    <t>35020102</t>
  </si>
  <si>
    <t>Alte amenzi, penalităţi şi confiscări</t>
  </si>
  <si>
    <t>350250</t>
  </si>
  <si>
    <t xml:space="preserve">Varsaminte din venituri si/sau disponibilitatile institutiilor publice
</t>
  </si>
  <si>
    <t>360205</t>
  </si>
  <si>
    <t>Alte venituri</t>
  </si>
  <si>
    <t>360250</t>
  </si>
  <si>
    <t xml:space="preserve">Ajutor pentru incalzirea locuintei cu lemne, carbuni si combustibil petrolier
</t>
  </si>
  <si>
    <t>Subventii de la alte administratii   (cod 43.02.04+43.02.20+...)</t>
  </si>
  <si>
    <t>VENITURILE SECŢIUNII DE DEZVOLTARE  - TOTAL</t>
  </si>
  <si>
    <t>0001SD</t>
  </si>
  <si>
    <t xml:space="preserve">Vărsăminte din secţiunea de funcţionare
</t>
  </si>
  <si>
    <t>370204SD</t>
  </si>
  <si>
    <t>390203SD</t>
  </si>
  <si>
    <t>Subventii de la bugetul de stat (cod 42.02.01+42.02.05+...+42.02.77)</t>
  </si>
  <si>
    <t>420200SD</t>
  </si>
  <si>
    <t>420205SD</t>
  </si>
  <si>
    <t>420220SD</t>
  </si>
  <si>
    <t>Finanţarea Programului Naţional de Dezvoltare Locală TOTAL</t>
  </si>
  <si>
    <t>420265SD</t>
  </si>
  <si>
    <t>42.02.87</t>
  </si>
  <si>
    <t>42.02.88</t>
  </si>
  <si>
    <t>Fonduri europene nerambursabile</t>
  </si>
  <si>
    <t>42028801</t>
  </si>
  <si>
    <t>Fonduri din împrumut rambursabil</t>
  </si>
  <si>
    <t>42028901</t>
  </si>
  <si>
    <t>Sume aferente TVA</t>
  </si>
  <si>
    <t>42028903</t>
  </si>
  <si>
    <t>430231SD</t>
  </si>
  <si>
    <t>450204SD</t>
  </si>
  <si>
    <t>Sume primite în contul plăţilor efectuate în anul curent</t>
  </si>
  <si>
    <t>45020401SD</t>
  </si>
  <si>
    <t>Prefinanţări</t>
  </si>
  <si>
    <t>45020403SD</t>
  </si>
  <si>
    <t>480204SD</t>
  </si>
  <si>
    <t>48020401SD</t>
  </si>
  <si>
    <t>Sume primite în contul plăţilor efectuate în anii anteriori</t>
  </si>
  <si>
    <t>48020402SD</t>
  </si>
  <si>
    <t>48020403SD</t>
  </si>
  <si>
    <t>Corecții financiare</t>
  </si>
  <si>
    <t>48020404SD</t>
  </si>
  <si>
    <t>TOTAL CHELTUIELI FUNCŢIONARE + DEZVOLTARE</t>
  </si>
  <si>
    <t>AUTORITĂŢI EXECUTIVE</t>
  </si>
  <si>
    <t>ALTE SERVICII PUBLICE GENERALE (ALEGERI LOCALE)</t>
  </si>
  <si>
    <t xml:space="preserve">Tranzacţii privind datoria publică şi împrumuturi </t>
  </si>
  <si>
    <t>ORDINE PUBLICĂ ŞI SIGURANŢĂ NAŢIONALĂ</t>
  </si>
  <si>
    <t>ÎNVĂŢĂMÂNT</t>
  </si>
  <si>
    <t>Învăţământ secundar inferior</t>
  </si>
  <si>
    <t>Alte cheltuieli în domeniul învatamântului</t>
  </si>
  <si>
    <t>Alte instituţii şi acţiuni sanitare</t>
  </si>
  <si>
    <t>CULTURĂ, RELIGIE,…</t>
  </si>
  <si>
    <t>CĂMINE CULTURALE</t>
  </si>
  <si>
    <t>Consolidarea şi restaurarea monumentelor istorice</t>
  </si>
  <si>
    <t>SPORT</t>
  </si>
  <si>
    <t>67020501</t>
  </si>
  <si>
    <t>Alte servicii în domeniile culturii, recreerii şi religiei</t>
  </si>
  <si>
    <t>CHELTUIELI PENTRU ASISTENŢĂ SOCIALĂ</t>
  </si>
  <si>
    <t>6802</t>
  </si>
  <si>
    <t>ASISTENŢĂ SOCIALĂ ÎN CAZ DE INVALIDITATE</t>
  </si>
  <si>
    <t>AJUTOARE SOCIALE</t>
  </si>
  <si>
    <t>ALTE CHELTUIELI ÎN DOMENIUL ASISTENŢEI SOCIALE</t>
  </si>
  <si>
    <t>SERVICII ŞI DEZVOLTARE PUBLICĂ</t>
  </si>
  <si>
    <t>Alimentare cu apa</t>
  </si>
  <si>
    <t>ILUMINAT PUBLIC</t>
  </si>
  <si>
    <t>Alimentare cu gaze naturale in localitati</t>
  </si>
  <si>
    <t>ALTE SERVICII ÎN DOMENIUL LOCUINŢELOR, DEZV.COM.</t>
  </si>
  <si>
    <t>PROTECŢIA MEDIULUI</t>
  </si>
  <si>
    <t>SALUBRITATE</t>
  </si>
  <si>
    <t>COLECTAREA, TRATAREA ŞI DISTRUGEREA DEŞEURILOR</t>
  </si>
  <si>
    <t>CANALIZAREA ŞI TRATAREA APELOR REZIDUALE</t>
  </si>
  <si>
    <t>DRUMURI ŞI PODURI</t>
  </si>
  <si>
    <t>CHELTUIELI SECŢIUNEA DE FUNCŢIONARE</t>
  </si>
  <si>
    <t>4902SF</t>
  </si>
  <si>
    <t>51020103SF</t>
  </si>
  <si>
    <t>540250SF</t>
  </si>
  <si>
    <t>550230SF</t>
  </si>
  <si>
    <t>6102SF</t>
  </si>
  <si>
    <t>Protecţie civilă şi protecţie contra incendiilor</t>
  </si>
  <si>
    <t>610205SF</t>
  </si>
  <si>
    <t>Alte cheltuieli în domeniul ordinii publice şi siguranţei naţionale</t>
  </si>
  <si>
    <t>610250SF</t>
  </si>
  <si>
    <t>6502SF</t>
  </si>
  <si>
    <t>65020401SF</t>
  </si>
  <si>
    <t>650250SF</t>
  </si>
  <si>
    <t>66025050SF</t>
  </si>
  <si>
    <t>6702SF</t>
  </si>
  <si>
    <t>67020307SF</t>
  </si>
  <si>
    <t>67020312SF</t>
  </si>
  <si>
    <t>67020501SF</t>
  </si>
  <si>
    <t>670250SF</t>
  </si>
  <si>
    <t>6802SF</t>
  </si>
  <si>
    <t>ASISTENŢĂ SOCIALĂ ÎN CAZ DE INVALIDITATE (ASISTENŢI PERSONALI)</t>
  </si>
  <si>
    <t>68020502SF</t>
  </si>
  <si>
    <t>68021501SF</t>
  </si>
  <si>
    <t>68025050SF</t>
  </si>
  <si>
    <t>7002SF</t>
  </si>
  <si>
    <t>700206SF</t>
  </si>
  <si>
    <t>700207SF</t>
  </si>
  <si>
    <t>700250SF</t>
  </si>
  <si>
    <t>7402SF</t>
  </si>
  <si>
    <t>74020501SF</t>
  </si>
  <si>
    <t>74020502SF</t>
  </si>
  <si>
    <t>740206SF</t>
  </si>
  <si>
    <t>84020301SF</t>
  </si>
  <si>
    <t>DEFICIT  SECŢIUNEA DE FUNCŢIONARE</t>
  </si>
  <si>
    <t>99.02</t>
  </si>
  <si>
    <t>CHELTUIELI SECŢIUNEA DE DEZVOLTARE</t>
  </si>
  <si>
    <t>49.02SD</t>
  </si>
  <si>
    <t>51020103SD</t>
  </si>
  <si>
    <t>SERVICIUL SITUAŢII DE URGENŢĂ</t>
  </si>
  <si>
    <t>610205SD</t>
  </si>
  <si>
    <t>6502SD</t>
  </si>
  <si>
    <t>65020401SD</t>
  </si>
  <si>
    <t>650250SD</t>
  </si>
  <si>
    <t>66025050SD</t>
  </si>
  <si>
    <t>6702SD</t>
  </si>
  <si>
    <t>67020307SD</t>
  </si>
  <si>
    <t>67020312SD</t>
  </si>
  <si>
    <t>67020501SD</t>
  </si>
  <si>
    <t>670250SD</t>
  </si>
  <si>
    <t>LOCUINŢE, SERVICII ŞI DEZVOLTARE PUBLICĂ</t>
  </si>
  <si>
    <t>7002SD</t>
  </si>
  <si>
    <t>Iluminat public</t>
  </si>
  <si>
    <t>700206SD</t>
  </si>
  <si>
    <t>700207SD</t>
  </si>
  <si>
    <t>ALTE SERVICII ÎN DOMENIUL LOCUINŢELOR, DEZV.COM….</t>
  </si>
  <si>
    <t>700250SD</t>
  </si>
  <si>
    <t>7402SD</t>
  </si>
  <si>
    <t>74020501SD</t>
  </si>
  <si>
    <t>740206SD</t>
  </si>
  <si>
    <t>84020301SD</t>
  </si>
  <si>
    <t>DEFICIT  SECŢIUNEA DE DEZVOLTARE         (cod 49.02-00.01)</t>
  </si>
  <si>
    <t>DEFICIT TOTAL SECŢIUNI 1)         (cod 49.02-00.01)</t>
  </si>
  <si>
    <t>EXCEDENT     (cod 00.01-49.02)</t>
  </si>
  <si>
    <t>98.02</t>
  </si>
  <si>
    <t xml:space="preserve">ORDONATOR DE CREDITE, </t>
  </si>
  <si>
    <t>Anexa nr. 2 la Raportul  nr. 1929 din 10.07.2024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</si>
</sst>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1"/>
      <name val="Arial Narrow"/>
      <family val="2"/>
      <charset val="238"/>
    </font>
    <font>
      <b/>
      <i/>
      <sz val="14"/>
      <name val="Arial Narrow"/>
      <family val="2"/>
      <charset val="238"/>
    </font>
    <font>
      <b/>
      <i/>
      <sz val="10"/>
      <color rgb="FFFF0000"/>
      <name val="Arial Narrow"/>
      <family val="2"/>
      <charset val="238"/>
    </font>
    <font>
      <b/>
      <i/>
      <sz val="12"/>
      <color rgb="FF800000"/>
      <name val="Arial Narrow"/>
      <family val="2"/>
      <charset val="238"/>
    </font>
    <font>
      <sz val="10"/>
      <name val="Tahoma"/>
      <family val="2"/>
    </font>
    <font>
      <b/>
      <i/>
      <sz val="12"/>
      <color rgb="FF0000FF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b/>
      <i/>
      <sz val="11"/>
      <color rgb="FF0000CC"/>
      <name val="Arial Narrow"/>
      <family val="2"/>
      <charset val="238"/>
    </font>
    <font>
      <b/>
      <i/>
      <sz val="12"/>
      <color rgb="FF0000CC"/>
      <name val="Arial Narrow"/>
      <family val="2"/>
      <charset val="238"/>
    </font>
    <font>
      <b/>
      <i/>
      <sz val="10"/>
      <color rgb="FF0000CC"/>
      <name val="Arial Narrow"/>
      <family val="2"/>
      <charset val="238"/>
    </font>
    <font>
      <b/>
      <i/>
      <sz val="12"/>
      <color rgb="FF9900CC"/>
      <name val="Arial Narrow"/>
      <family val="2"/>
      <charset val="238"/>
    </font>
    <font>
      <b/>
      <i/>
      <sz val="11"/>
      <color rgb="FFFF0000"/>
      <name val="Arial Narrow"/>
      <family val="2"/>
      <charset val="238"/>
    </font>
    <font>
      <b/>
      <i/>
      <sz val="11"/>
      <color rgb="FF800000"/>
      <name val="Arial Narrow"/>
      <family val="2"/>
      <charset val="238"/>
    </font>
    <font>
      <b/>
      <i/>
      <sz val="12"/>
      <color rgb="FF333399"/>
      <name val="Arial Narrow"/>
      <family val="2"/>
      <charset val="238"/>
    </font>
    <font>
      <b/>
      <i/>
      <sz val="12"/>
      <color rgb="FF660066"/>
      <name val="Arial Narrow"/>
      <family val="2"/>
      <charset val="238"/>
    </font>
    <font>
      <b/>
      <i/>
      <sz val="12"/>
      <color rgb="FF660033"/>
      <name val="Arial Narrow"/>
      <family val="2"/>
      <charset val="238"/>
    </font>
    <font>
      <b/>
      <i/>
      <sz val="12"/>
      <color rgb="FFCC00CC"/>
      <name val="Arial Narrow"/>
      <family val="2"/>
      <charset val="238"/>
    </font>
    <font>
      <b/>
      <i/>
      <sz val="11"/>
      <color rgb="FF660066"/>
      <name val="Arial Narrow"/>
      <family val="2"/>
      <charset val="238"/>
    </font>
    <font>
      <b/>
      <i/>
      <sz val="10"/>
      <color rgb="FF9900CC"/>
      <name val="Arial Narrow"/>
      <family val="2"/>
      <charset val="238"/>
    </font>
    <font>
      <b/>
      <i/>
      <sz val="11"/>
      <color rgb="FF9900CC"/>
      <name val="Arial Narrow"/>
      <family val="2"/>
      <charset val="238"/>
    </font>
    <font>
      <b/>
      <i/>
      <sz val="11"/>
      <color rgb="FF660033"/>
      <name val="Arial Narrow"/>
      <family val="2"/>
      <charset val="238"/>
    </font>
    <font>
      <b/>
      <i/>
      <sz val="12"/>
      <color rgb="FFC00000"/>
      <name val="Arial Narrow"/>
      <family val="2"/>
      <charset val="238"/>
    </font>
    <font>
      <b/>
      <i/>
      <sz val="12"/>
      <color rgb="FFCC3300"/>
      <name val="Arial Narrow"/>
      <family val="2"/>
      <charset val="238"/>
    </font>
    <font>
      <b/>
      <i/>
      <sz val="10"/>
      <color rgb="FF660033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1"/>
      <color rgb="FFFF00FF"/>
      <name val="Arial Narrow"/>
      <family val="2"/>
      <charset val="238"/>
    </font>
    <font>
      <b/>
      <i/>
      <sz val="12"/>
      <color rgb="FFFF00FF"/>
      <name val="Arial Narrow"/>
      <family val="2"/>
      <charset val="238"/>
    </font>
    <font>
      <b/>
      <i/>
      <sz val="12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 style="thick">
        <color rgb="FFC00000"/>
      </right>
      <top/>
      <bottom/>
      <diagonal/>
    </border>
    <border>
      <left style="thick">
        <color rgb="FFC00000"/>
      </left>
      <right/>
      <top style="thick">
        <color rgb="FFC00000"/>
      </top>
      <bottom/>
      <diagonal/>
    </border>
    <border>
      <left/>
      <right/>
      <top style="thick">
        <color rgb="FFC00000"/>
      </top>
      <bottom/>
      <diagonal/>
    </border>
    <border>
      <left/>
      <right style="thick">
        <color rgb="FFC00000"/>
      </right>
      <top style="thick">
        <color rgb="FFC00000"/>
      </top>
      <bottom/>
      <diagonal/>
    </border>
    <border>
      <left style="thick">
        <color rgb="FFC00000"/>
      </left>
      <right/>
      <top/>
      <bottom style="thick">
        <color rgb="FFC00000"/>
      </bottom>
      <diagonal/>
    </border>
    <border>
      <left/>
      <right/>
      <top/>
      <bottom style="thick">
        <color rgb="FFC00000"/>
      </bottom>
      <diagonal/>
    </border>
    <border>
      <left/>
      <right style="thick">
        <color rgb="FFC00000"/>
      </right>
      <top/>
      <bottom style="thick">
        <color rgb="FFC00000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23">
    <xf numFmtId="0" fontId="0" fillId="0" borderId="0" xfId="0"/>
    <xf numFmtId="0" fontId="5" fillId="3" borderId="12" xfId="1" applyFont="1" applyFill="1" applyBorder="1" applyAlignment="1">
      <alignment horizontal="left" vertical="center" wrapText="1"/>
    </xf>
    <xf numFmtId="49" fontId="5" fillId="3" borderId="12" xfId="2" applyNumberFormat="1" applyFont="1" applyFill="1" applyBorder="1" applyAlignment="1">
      <alignment horizontal="left" vertical="center" wrapText="1"/>
    </xf>
    <xf numFmtId="4" fontId="7" fillId="3" borderId="12" xfId="2" applyNumberFormat="1" applyFont="1" applyFill="1" applyBorder="1" applyAlignment="1">
      <alignment horizontal="right" vertical="center" wrapText="1"/>
    </xf>
    <xf numFmtId="4" fontId="8" fillId="3" borderId="12" xfId="2" applyNumberFormat="1" applyFont="1" applyFill="1" applyBorder="1" applyAlignment="1">
      <alignment horizontal="right" vertical="center" wrapText="1"/>
    </xf>
    <xf numFmtId="4" fontId="5" fillId="3" borderId="12" xfId="2" applyNumberFormat="1" applyFont="1" applyFill="1" applyBorder="1" applyAlignment="1">
      <alignment horizontal="right" vertical="center" wrapText="1"/>
    </xf>
    <xf numFmtId="49" fontId="9" fillId="4" borderId="12" xfId="2" applyNumberFormat="1" applyFont="1" applyFill="1" applyBorder="1" applyAlignment="1">
      <alignment horizontal="left" vertical="top" wrapText="1"/>
    </xf>
    <xf numFmtId="49" fontId="9" fillId="4" borderId="12" xfId="2" applyNumberFormat="1" applyFont="1" applyFill="1" applyBorder="1" applyAlignment="1">
      <alignment horizontal="left" vertical="center" wrapText="1"/>
    </xf>
    <xf numFmtId="4" fontId="10" fillId="4" borderId="12" xfId="2" applyNumberFormat="1" applyFont="1" applyFill="1" applyBorder="1" applyAlignment="1">
      <alignment horizontal="right" vertical="center"/>
    </xf>
    <xf numFmtId="0" fontId="11" fillId="0" borderId="12" xfId="1" applyFont="1" applyBorder="1" applyAlignment="1">
      <alignment horizontal="left"/>
    </xf>
    <xf numFmtId="49" fontId="9" fillId="0" borderId="12" xfId="2" applyNumberFormat="1" applyFont="1" applyBorder="1" applyAlignment="1">
      <alignment horizontal="left" vertical="center" wrapText="1"/>
    </xf>
    <xf numFmtId="4" fontId="10" fillId="0" borderId="12" xfId="2" applyNumberFormat="1" applyFont="1" applyBorder="1" applyAlignment="1">
      <alignment horizontal="right" vertical="center"/>
    </xf>
    <xf numFmtId="4" fontId="12" fillId="4" borderId="12" xfId="2" applyNumberFormat="1" applyFont="1" applyFill="1" applyBorder="1" applyAlignment="1">
      <alignment horizontal="right" vertical="center"/>
    </xf>
    <xf numFmtId="4" fontId="12" fillId="0" borderId="12" xfId="2" applyNumberFormat="1" applyFont="1" applyBorder="1" applyAlignment="1">
      <alignment horizontal="right" vertical="center"/>
    </xf>
    <xf numFmtId="0" fontId="4" fillId="0" borderId="12" xfId="1" applyFont="1" applyBorder="1" applyAlignment="1">
      <alignment horizontal="left"/>
    </xf>
    <xf numFmtId="49" fontId="13" fillId="0" borderId="12" xfId="2" applyNumberFormat="1" applyFont="1" applyBorder="1" applyAlignment="1">
      <alignment horizontal="left" vertical="center" wrapText="1"/>
    </xf>
    <xf numFmtId="4" fontId="8" fillId="0" borderId="12" xfId="2" applyNumberFormat="1" applyFont="1" applyBorder="1" applyAlignment="1">
      <alignment horizontal="right" vertical="center"/>
    </xf>
    <xf numFmtId="4" fontId="8" fillId="4" borderId="12" xfId="2" applyNumberFormat="1" applyFont="1" applyFill="1" applyBorder="1" applyAlignment="1">
      <alignment horizontal="right" vertical="center"/>
    </xf>
    <xf numFmtId="49" fontId="11" fillId="0" borderId="12" xfId="2" applyNumberFormat="1" applyFont="1" applyBorder="1" applyAlignment="1">
      <alignment horizontal="left"/>
    </xf>
    <xf numFmtId="0" fontId="14" fillId="5" borderId="12" xfId="1" applyFont="1" applyFill="1" applyBorder="1" applyAlignment="1">
      <alignment horizontal="left" vertical="center" wrapText="1"/>
    </xf>
    <xf numFmtId="49" fontId="14" fillId="5" borderId="12" xfId="2" applyNumberFormat="1" applyFont="1" applyFill="1" applyBorder="1" applyAlignment="1">
      <alignment horizontal="left" vertical="center" wrapText="1"/>
    </xf>
    <xf numFmtId="4" fontId="5" fillId="5" borderId="12" xfId="2" applyNumberFormat="1" applyFont="1" applyFill="1" applyBorder="1" applyAlignment="1">
      <alignment horizontal="right" vertical="center"/>
    </xf>
    <xf numFmtId="4" fontId="8" fillId="5" borderId="12" xfId="2" applyNumberFormat="1" applyFont="1" applyFill="1" applyBorder="1" applyAlignment="1">
      <alignment horizontal="right" vertical="center"/>
    </xf>
    <xf numFmtId="0" fontId="11" fillId="6" borderId="12" xfId="1" applyFont="1" applyFill="1" applyBorder="1" applyAlignment="1">
      <alignment horizontal="left"/>
    </xf>
    <xf numFmtId="49" fontId="9" fillId="6" borderId="12" xfId="2" applyNumberFormat="1" applyFont="1" applyFill="1" applyBorder="1" applyAlignment="1">
      <alignment horizontal="left" vertical="center" wrapText="1"/>
    </xf>
    <xf numFmtId="4" fontId="15" fillId="6" borderId="12" xfId="2" applyNumberFormat="1" applyFont="1" applyFill="1" applyBorder="1" applyAlignment="1">
      <alignment horizontal="right" vertical="center"/>
    </xf>
    <xf numFmtId="4" fontId="10" fillId="6" borderId="12" xfId="2" applyNumberFormat="1" applyFont="1" applyFill="1" applyBorder="1" applyAlignment="1">
      <alignment horizontal="right" vertical="center"/>
    </xf>
    <xf numFmtId="4" fontId="16" fillId="0" borderId="12" xfId="2" applyNumberFormat="1" applyFont="1" applyBorder="1" applyAlignment="1">
      <alignment horizontal="right" vertical="center"/>
    </xf>
    <xf numFmtId="4" fontId="17" fillId="6" borderId="12" xfId="2" applyNumberFormat="1" applyFont="1" applyFill="1" applyBorder="1" applyAlignment="1">
      <alignment horizontal="right" vertical="center"/>
    </xf>
    <xf numFmtId="4" fontId="7" fillId="6" borderId="12" xfId="2" applyNumberFormat="1" applyFont="1" applyFill="1" applyBorder="1" applyAlignment="1">
      <alignment horizontal="right" vertical="center"/>
    </xf>
    <xf numFmtId="4" fontId="12" fillId="6" borderId="12" xfId="2" applyNumberFormat="1" applyFont="1" applyFill="1" applyBorder="1" applyAlignment="1">
      <alignment horizontal="right" vertical="center"/>
    </xf>
    <xf numFmtId="0" fontId="9" fillId="0" borderId="12" xfId="1" applyFont="1" applyBorder="1" applyAlignment="1">
      <alignment horizontal="left"/>
    </xf>
    <xf numFmtId="4" fontId="18" fillId="0" borderId="12" xfId="2" applyNumberFormat="1" applyFont="1" applyBorder="1" applyAlignment="1">
      <alignment horizontal="right" vertical="center"/>
    </xf>
    <xf numFmtId="0" fontId="19" fillId="0" borderId="12" xfId="1" applyFont="1" applyBorder="1" applyAlignment="1">
      <alignment horizontal="left"/>
    </xf>
    <xf numFmtId="49" fontId="19" fillId="0" borderId="12" xfId="2" applyNumberFormat="1" applyFont="1" applyBorder="1" applyAlignment="1">
      <alignment horizontal="left" vertical="center" wrapText="1"/>
    </xf>
    <xf numFmtId="49" fontId="11" fillId="6" borderId="12" xfId="2" applyNumberFormat="1" applyFont="1" applyFill="1" applyBorder="1" applyAlignment="1">
      <alignment horizontal="left" wrapText="1"/>
    </xf>
    <xf numFmtId="4" fontId="7" fillId="0" borderId="12" xfId="2" applyNumberFormat="1" applyFont="1" applyBorder="1" applyAlignment="1">
      <alignment horizontal="right" vertical="center"/>
    </xf>
    <xf numFmtId="49" fontId="11" fillId="6" borderId="12" xfId="2" applyNumberFormat="1" applyFont="1" applyFill="1" applyBorder="1" applyAlignment="1">
      <alignment horizontal="left" vertical="center" wrapText="1"/>
    </xf>
    <xf numFmtId="49" fontId="20" fillId="3" borderId="12" xfId="2" applyNumberFormat="1" applyFont="1" applyFill="1" applyBorder="1" applyAlignment="1">
      <alignment horizontal="left"/>
    </xf>
    <xf numFmtId="49" fontId="21" fillId="3" borderId="12" xfId="2" applyNumberFormat="1" applyFont="1" applyFill="1" applyBorder="1" applyAlignment="1">
      <alignment horizontal="left" vertical="center" wrapText="1"/>
    </xf>
    <xf numFmtId="4" fontId="12" fillId="3" borderId="12" xfId="2" applyNumberFormat="1" applyFont="1" applyFill="1" applyBorder="1" applyAlignment="1">
      <alignment horizontal="right" vertical="center"/>
    </xf>
    <xf numFmtId="49" fontId="11" fillId="3" borderId="12" xfId="2" applyNumberFormat="1" applyFont="1" applyFill="1" applyBorder="1" applyAlignment="1">
      <alignment horizontal="left"/>
    </xf>
    <xf numFmtId="49" fontId="9" fillId="3" borderId="12" xfId="2" applyNumberFormat="1" applyFont="1" applyFill="1" applyBorder="1" applyAlignment="1">
      <alignment horizontal="left" vertical="center" wrapText="1"/>
    </xf>
    <xf numFmtId="4" fontId="10" fillId="3" borderId="12" xfId="2" applyNumberFormat="1" applyFont="1" applyFill="1" applyBorder="1" applyAlignment="1">
      <alignment horizontal="right" vertical="center"/>
    </xf>
    <xf numFmtId="0" fontId="13" fillId="7" borderId="12" xfId="1" applyFont="1" applyFill="1" applyBorder="1" applyAlignment="1">
      <alignment horizontal="left"/>
    </xf>
    <xf numFmtId="0" fontId="13" fillId="7" borderId="12" xfId="2" applyFont="1" applyFill="1" applyBorder="1" applyAlignment="1">
      <alignment horizontal="left" vertical="center"/>
    </xf>
    <xf numFmtId="4" fontId="8" fillId="7" borderId="12" xfId="2" applyNumberFormat="1" applyFont="1" applyFill="1" applyBorder="1" applyAlignment="1">
      <alignment horizontal="right"/>
    </xf>
    <xf numFmtId="0" fontId="22" fillId="5" borderId="12" xfId="1" applyFont="1" applyFill="1" applyBorder="1" applyAlignment="1">
      <alignment horizontal="left"/>
    </xf>
    <xf numFmtId="0" fontId="22" fillId="5" borderId="12" xfId="2" applyFont="1" applyFill="1" applyBorder="1" applyAlignment="1">
      <alignment horizontal="left" vertical="center"/>
    </xf>
    <xf numFmtId="4" fontId="17" fillId="5" borderId="12" xfId="2" applyNumberFormat="1" applyFont="1" applyFill="1" applyBorder="1" applyAlignment="1">
      <alignment horizontal="right"/>
    </xf>
    <xf numFmtId="4" fontId="23" fillId="5" borderId="12" xfId="2" applyNumberFormat="1" applyFont="1" applyFill="1" applyBorder="1" applyAlignment="1">
      <alignment horizontal="right"/>
    </xf>
    <xf numFmtId="4" fontId="24" fillId="5" borderId="12" xfId="2" applyNumberFormat="1" applyFont="1" applyFill="1" applyBorder="1" applyAlignment="1">
      <alignment horizontal="right"/>
    </xf>
    <xf numFmtId="4" fontId="8" fillId="5" borderId="12" xfId="2" applyNumberFormat="1" applyFont="1" applyFill="1" applyBorder="1" applyAlignment="1">
      <alignment horizontal="right"/>
    </xf>
    <xf numFmtId="0" fontId="25" fillId="0" borderId="12" xfId="1" applyFont="1" applyBorder="1" applyAlignment="1">
      <alignment horizontal="left"/>
    </xf>
    <xf numFmtId="0" fontId="22" fillId="0" borderId="12" xfId="2" applyFont="1" applyBorder="1" applyAlignment="1">
      <alignment horizontal="left" vertical="center"/>
    </xf>
    <xf numFmtId="4" fontId="23" fillId="0" borderId="12" xfId="2" applyNumberFormat="1" applyFont="1" applyBorder="1" applyAlignment="1">
      <alignment horizontal="right"/>
    </xf>
    <xf numFmtId="4" fontId="8" fillId="0" borderId="12" xfId="2" applyNumberFormat="1" applyFont="1" applyBorder="1" applyAlignment="1">
      <alignment horizontal="right"/>
    </xf>
    <xf numFmtId="4" fontId="17" fillId="0" borderId="12" xfId="2" applyNumberFormat="1" applyFont="1" applyBorder="1" applyAlignment="1">
      <alignment horizontal="right"/>
    </xf>
    <xf numFmtId="4" fontId="12" fillId="0" borderId="12" xfId="2" applyNumberFormat="1" applyFont="1" applyBorder="1" applyAlignment="1">
      <alignment horizontal="right"/>
    </xf>
    <xf numFmtId="0" fontId="26" fillId="0" borderId="12" xfId="1" applyFont="1" applyBorder="1" applyAlignment="1">
      <alignment horizontal="left"/>
    </xf>
    <xf numFmtId="0" fontId="2" fillId="0" borderId="12" xfId="2" applyFont="1" applyBorder="1" applyAlignment="1">
      <alignment horizontal="left" vertical="center"/>
    </xf>
    <xf numFmtId="4" fontId="7" fillId="0" borderId="12" xfId="2" applyNumberFormat="1" applyFont="1" applyBorder="1" applyAlignment="1">
      <alignment horizontal="right"/>
    </xf>
    <xf numFmtId="49" fontId="22" fillId="5" borderId="12" xfId="2" applyNumberFormat="1" applyFont="1" applyFill="1" applyBorder="1" applyAlignment="1">
      <alignment horizontal="left" vertical="center"/>
    </xf>
    <xf numFmtId="4" fontId="24" fillId="0" borderId="12" xfId="2" applyNumberFormat="1" applyFont="1" applyBorder="1" applyAlignment="1">
      <alignment horizontal="right"/>
    </xf>
    <xf numFmtId="0" fontId="27" fillId="8" borderId="12" xfId="1" applyFont="1" applyFill="1" applyBorder="1" applyAlignment="1">
      <alignment horizontal="left"/>
    </xf>
    <xf numFmtId="0" fontId="27" fillId="8" borderId="12" xfId="2" applyFont="1" applyFill="1" applyBorder="1" applyAlignment="1">
      <alignment horizontal="left" vertical="center"/>
    </xf>
    <xf numFmtId="4" fontId="28" fillId="8" borderId="12" xfId="2" applyNumberFormat="1" applyFont="1" applyFill="1" applyBorder="1" applyAlignment="1">
      <alignment horizontal="right"/>
    </xf>
    <xf numFmtId="4" fontId="8" fillId="8" borderId="12" xfId="2" applyNumberFormat="1" applyFont="1" applyFill="1" applyBorder="1" applyAlignment="1">
      <alignment horizontal="right"/>
    </xf>
    <xf numFmtId="0" fontId="2" fillId="9" borderId="12" xfId="1" applyFont="1" applyFill="1" applyBorder="1" applyAlignment="1">
      <alignment horizontal="left"/>
    </xf>
    <xf numFmtId="0" fontId="2" fillId="9" borderId="12" xfId="2" applyFont="1" applyFill="1" applyBorder="1" applyAlignment="1">
      <alignment horizontal="left" vertical="center"/>
    </xf>
    <xf numFmtId="4" fontId="29" fillId="9" borderId="12" xfId="2" applyNumberFormat="1" applyFont="1" applyFill="1" applyBorder="1" applyAlignment="1">
      <alignment horizontal="right"/>
    </xf>
    <xf numFmtId="4" fontId="8" fillId="9" borderId="12" xfId="2" applyNumberFormat="1" applyFont="1" applyFill="1" applyBorder="1" applyAlignment="1">
      <alignment horizontal="right"/>
    </xf>
    <xf numFmtId="0" fontId="2" fillId="0" borderId="12" xfId="1" applyFont="1" applyBorder="1" applyAlignment="1">
      <alignment horizontal="left"/>
    </xf>
    <xf numFmtId="4" fontId="29" fillId="0" borderId="12" xfId="2" applyNumberFormat="1" applyFont="1" applyBorder="1" applyAlignment="1">
      <alignment horizontal="right"/>
    </xf>
    <xf numFmtId="4" fontId="7" fillId="9" borderId="12" xfId="2" applyNumberFormat="1" applyFont="1" applyFill="1" applyBorder="1" applyAlignment="1">
      <alignment horizontal="right"/>
    </xf>
    <xf numFmtId="0" fontId="26" fillId="9" borderId="12" xfId="1" applyFont="1" applyFill="1" applyBorder="1" applyAlignment="1">
      <alignment horizontal="left"/>
    </xf>
    <xf numFmtId="4" fontId="24" fillId="9" borderId="12" xfId="2" applyNumberFormat="1" applyFont="1" applyFill="1" applyBorder="1" applyAlignment="1">
      <alignment horizontal="right"/>
    </xf>
    <xf numFmtId="49" fontId="2" fillId="9" borderId="12" xfId="2" applyNumberFormat="1" applyFont="1" applyFill="1" applyBorder="1" applyAlignment="1">
      <alignment horizontal="left" vertical="center"/>
    </xf>
    <xf numFmtId="4" fontId="23" fillId="9" borderId="12" xfId="2" applyNumberFormat="1" applyFont="1" applyFill="1" applyBorder="1" applyAlignment="1">
      <alignment horizontal="right"/>
    </xf>
    <xf numFmtId="0" fontId="13" fillId="9" borderId="12" xfId="1" applyFont="1" applyFill="1" applyBorder="1" applyAlignment="1">
      <alignment horizontal="left"/>
    </xf>
    <xf numFmtId="0" fontId="13" fillId="9" borderId="12" xfId="2" applyFont="1" applyFill="1" applyBorder="1" applyAlignment="1">
      <alignment horizontal="left" vertical="center"/>
    </xf>
    <xf numFmtId="0" fontId="2" fillId="3" borderId="12" xfId="1" applyFont="1" applyFill="1" applyBorder="1" applyAlignment="1">
      <alignment horizontal="left"/>
    </xf>
    <xf numFmtId="0" fontId="2" fillId="3" borderId="12" xfId="2" applyFont="1" applyFill="1" applyBorder="1" applyAlignment="1">
      <alignment horizontal="left" vertical="center"/>
    </xf>
    <xf numFmtId="4" fontId="29" fillId="3" borderId="12" xfId="2" applyNumberFormat="1" applyFont="1" applyFill="1" applyBorder="1" applyAlignment="1">
      <alignment horizontal="right"/>
    </xf>
    <xf numFmtId="4" fontId="7" fillId="3" borderId="12" xfId="2" applyNumberFormat="1" applyFont="1" applyFill="1" applyBorder="1" applyAlignment="1">
      <alignment horizontal="right"/>
    </xf>
    <xf numFmtId="4" fontId="24" fillId="3" borderId="12" xfId="2" applyNumberFormat="1" applyFont="1" applyFill="1" applyBorder="1" applyAlignment="1">
      <alignment horizontal="right"/>
    </xf>
    <xf numFmtId="4" fontId="23" fillId="3" borderId="12" xfId="2" applyNumberFormat="1" applyFont="1" applyFill="1" applyBorder="1" applyAlignment="1">
      <alignment horizontal="right"/>
    </xf>
    <xf numFmtId="4" fontId="29" fillId="0" borderId="9" xfId="2" applyNumberFormat="1" applyFont="1" applyBorder="1" applyAlignment="1">
      <alignment horizontal="right"/>
    </xf>
    <xf numFmtId="0" fontId="13" fillId="8" borderId="12" xfId="1" applyFont="1" applyFill="1" applyBorder="1" applyAlignment="1">
      <alignment horizontal="left"/>
    </xf>
    <xf numFmtId="0" fontId="13" fillId="8" borderId="12" xfId="2" applyFont="1" applyFill="1" applyBorder="1" applyAlignment="1">
      <alignment horizontal="left" vertical="center"/>
    </xf>
    <xf numFmtId="0" fontId="8" fillId="8" borderId="12" xfId="1" applyFont="1" applyFill="1" applyBorder="1" applyAlignment="1">
      <alignment horizontal="left"/>
    </xf>
    <xf numFmtId="0" fontId="8" fillId="8" borderId="12" xfId="2" applyFont="1" applyFill="1" applyBorder="1" applyAlignment="1">
      <alignment horizontal="left"/>
    </xf>
    <xf numFmtId="0" fontId="30" fillId="0" borderId="0" xfId="0" applyFont="1"/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top" wrapText="1"/>
    </xf>
    <xf numFmtId="0" fontId="3" fillId="2" borderId="0" xfId="1" applyFont="1" applyFill="1" applyAlignment="1">
      <alignment horizontal="center" vertical="top" wrapText="1"/>
    </xf>
    <xf numFmtId="0" fontId="3" fillId="2" borderId="14" xfId="1" applyFont="1" applyFill="1" applyBorder="1" applyAlignment="1">
      <alignment horizontal="center" vertical="top" wrapText="1"/>
    </xf>
    <xf numFmtId="0" fontId="3" fillId="2" borderId="15" xfId="1" applyFont="1" applyFill="1" applyBorder="1" applyAlignment="1">
      <alignment horizontal="center" vertical="top" wrapText="1"/>
    </xf>
    <xf numFmtId="0" fontId="3" fillId="2" borderId="8" xfId="1" applyFont="1" applyFill="1" applyBorder="1" applyAlignment="1">
      <alignment horizontal="center" vertical="top" wrapText="1"/>
    </xf>
    <xf numFmtId="0" fontId="3" fillId="2" borderId="16" xfId="1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</cellXfs>
  <cellStyles count="3">
    <cellStyle name="Normal" xfId="0" builtinId="0"/>
    <cellStyle name="Normal 3" xfId="1" xr:uid="{C33F45A6-AD84-4486-B67C-45852FFCA82A}"/>
    <cellStyle name="Normal_Machete buget 99" xfId="2" xr:uid="{55F1B030-2BD0-406B-ABFB-8FD1C7BE20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47C06-011A-4046-BD1C-2170AE795204}">
  <sheetPr>
    <tabColor rgb="FFFFCCFF"/>
  </sheetPr>
  <dimension ref="A1:F198"/>
  <sheetViews>
    <sheetView showZeros="0" tabSelected="1" defaultGridColor="0" colorId="45" zoomScaleNormal="100" workbookViewId="0">
      <selection activeCell="O38" sqref="O38"/>
    </sheetView>
  </sheetViews>
  <sheetFormatPr defaultRowHeight="16.5" x14ac:dyDescent="0.3"/>
  <cols>
    <col min="1" max="1" width="84.42578125" style="92" customWidth="1"/>
    <col min="2" max="2" width="11.7109375" style="92" customWidth="1"/>
    <col min="3" max="5" width="12.7109375" style="92" customWidth="1"/>
    <col min="6" max="6" width="13.42578125" customWidth="1"/>
  </cols>
  <sheetData>
    <row r="1" spans="1:6" ht="17.25" thickTop="1" x14ac:dyDescent="0.3">
      <c r="A1" s="95" t="s">
        <v>0</v>
      </c>
      <c r="B1" s="96"/>
      <c r="C1" s="97" t="s">
        <v>1</v>
      </c>
      <c r="D1" s="98"/>
      <c r="E1" s="99"/>
      <c r="F1" s="121"/>
    </row>
    <row r="2" spans="1:6" ht="17.25" thickBot="1" x14ac:dyDescent="0.35">
      <c r="A2" s="94" t="s">
        <v>2</v>
      </c>
      <c r="B2" s="100"/>
      <c r="C2" s="101" t="s">
        <v>3</v>
      </c>
      <c r="D2" s="102"/>
      <c r="E2" s="103"/>
      <c r="F2" s="121"/>
    </row>
    <row r="3" spans="1:6" ht="17.25" thickTop="1" x14ac:dyDescent="0.3">
      <c r="A3" s="95" t="s">
        <v>4</v>
      </c>
      <c r="B3" s="95"/>
      <c r="C3" s="95"/>
      <c r="D3" s="95"/>
      <c r="E3" s="95"/>
      <c r="F3" s="121"/>
    </row>
    <row r="4" spans="1:6" x14ac:dyDescent="0.3">
      <c r="A4" s="94" t="s">
        <v>5</v>
      </c>
      <c r="B4" s="94"/>
      <c r="C4" s="94"/>
      <c r="D4" s="94"/>
      <c r="E4" s="94"/>
      <c r="F4" s="121"/>
    </row>
    <row r="5" spans="1:6" x14ac:dyDescent="0.3">
      <c r="A5" s="94"/>
      <c r="B5" s="94"/>
      <c r="C5" s="94"/>
      <c r="D5" s="94"/>
      <c r="E5" s="94"/>
      <c r="F5" s="121"/>
    </row>
    <row r="6" spans="1:6" ht="17.25" thickBot="1" x14ac:dyDescent="0.35">
      <c r="A6" s="113" t="s">
        <v>262</v>
      </c>
      <c r="B6" s="113"/>
      <c r="C6" s="114"/>
      <c r="D6" s="114"/>
      <c r="E6" s="114"/>
      <c r="F6" s="122"/>
    </row>
    <row r="7" spans="1:6" ht="18" customHeight="1" thickTop="1" x14ac:dyDescent="0.2">
      <c r="A7" s="115" t="s">
        <v>6</v>
      </c>
      <c r="B7" s="118" t="s">
        <v>7</v>
      </c>
      <c r="C7" s="118" t="s">
        <v>8</v>
      </c>
      <c r="D7" s="104" t="s">
        <v>9</v>
      </c>
      <c r="E7" s="118" t="s">
        <v>10</v>
      </c>
      <c r="F7" s="104" t="s">
        <v>9</v>
      </c>
    </row>
    <row r="8" spans="1:6" ht="18" customHeight="1" x14ac:dyDescent="0.2">
      <c r="A8" s="116"/>
      <c r="B8" s="119"/>
      <c r="C8" s="119"/>
      <c r="D8" s="105"/>
      <c r="E8" s="119"/>
      <c r="F8" s="105"/>
    </row>
    <row r="9" spans="1:6" ht="24" customHeight="1" thickBot="1" x14ac:dyDescent="0.25">
      <c r="A9" s="117"/>
      <c r="B9" s="120"/>
      <c r="C9" s="120"/>
      <c r="D9" s="106"/>
      <c r="E9" s="120"/>
      <c r="F9" s="106"/>
    </row>
    <row r="10" spans="1:6" ht="18" customHeight="1" thickTop="1" thickBot="1" x14ac:dyDescent="0.25">
      <c r="A10" s="1" t="s">
        <v>11</v>
      </c>
      <c r="B10" s="2" t="s">
        <v>12</v>
      </c>
      <c r="C10" s="3">
        <f>C11+C14+C16+C17+C18+C19+C28+C33+C48</f>
        <v>25910</v>
      </c>
      <c r="D10" s="4">
        <f>D11+D14+D16+D17+D18+D19+D28+D33+D48</f>
        <v>94</v>
      </c>
      <c r="E10" s="5">
        <f>E11+E14+E16+E17+E18+E19+E28+E33+E48</f>
        <v>26004</v>
      </c>
      <c r="F10" s="4">
        <f>F11+F14+F16+F17+F18+F19+F28+F33+F48</f>
        <v>94</v>
      </c>
    </row>
    <row r="11" spans="1:6" ht="18" customHeight="1" thickTop="1" thickBot="1" x14ac:dyDescent="0.25">
      <c r="A11" s="6" t="s">
        <v>13</v>
      </c>
      <c r="B11" s="7" t="s">
        <v>14</v>
      </c>
      <c r="C11" s="8">
        <f>C12+C13</f>
        <v>1173</v>
      </c>
      <c r="D11" s="8">
        <f>D12+D13</f>
        <v>0</v>
      </c>
      <c r="E11" s="8">
        <f>E12+E13</f>
        <v>1173</v>
      </c>
      <c r="F11" s="8">
        <f>F12+F13</f>
        <v>0</v>
      </c>
    </row>
    <row r="12" spans="1:6" ht="18" customHeight="1" thickTop="1" thickBot="1" x14ac:dyDescent="0.25">
      <c r="A12" s="9" t="s">
        <v>15</v>
      </c>
      <c r="B12" s="10" t="s">
        <v>16</v>
      </c>
      <c r="C12" s="11">
        <f t="shared" ref="C12:D13" si="0">C50</f>
        <v>5</v>
      </c>
      <c r="D12" s="11">
        <f t="shared" si="0"/>
        <v>0</v>
      </c>
      <c r="E12" s="11">
        <f>E50</f>
        <v>5</v>
      </c>
      <c r="F12" s="11">
        <f t="shared" ref="F12:F13" si="1">F50</f>
        <v>0</v>
      </c>
    </row>
    <row r="13" spans="1:6" ht="18" customHeight="1" thickTop="1" thickBot="1" x14ac:dyDescent="0.25">
      <c r="A13" s="9" t="s">
        <v>17</v>
      </c>
      <c r="B13" s="10" t="s">
        <v>18</v>
      </c>
      <c r="C13" s="11">
        <f t="shared" si="0"/>
        <v>1168</v>
      </c>
      <c r="D13" s="11">
        <f t="shared" si="0"/>
        <v>0</v>
      </c>
      <c r="E13" s="11">
        <f>E51</f>
        <v>1168</v>
      </c>
      <c r="F13" s="11">
        <f t="shared" si="1"/>
        <v>0</v>
      </c>
    </row>
    <row r="14" spans="1:6" ht="18" customHeight="1" thickTop="1" thickBot="1" x14ac:dyDescent="0.25">
      <c r="A14" s="6" t="s">
        <v>19</v>
      </c>
      <c r="B14" s="7" t="s">
        <v>20</v>
      </c>
      <c r="C14" s="8">
        <f>C15</f>
        <v>391</v>
      </c>
      <c r="D14" s="8">
        <f>D15</f>
        <v>47</v>
      </c>
      <c r="E14" s="8">
        <f>E15</f>
        <v>438</v>
      </c>
      <c r="F14" s="8">
        <f>F15</f>
        <v>47</v>
      </c>
    </row>
    <row r="15" spans="1:6" ht="18" customHeight="1" thickTop="1" thickBot="1" x14ac:dyDescent="0.25">
      <c r="A15" s="9" t="s">
        <v>21</v>
      </c>
      <c r="B15" s="10" t="s">
        <v>22</v>
      </c>
      <c r="C15" s="11">
        <f>C55</f>
        <v>391</v>
      </c>
      <c r="D15" s="11">
        <f>D55</f>
        <v>47</v>
      </c>
      <c r="E15" s="11">
        <f>E55</f>
        <v>438</v>
      </c>
      <c r="F15" s="11">
        <f>F55</f>
        <v>47</v>
      </c>
    </row>
    <row r="16" spans="1:6" ht="18" customHeight="1" thickTop="1" thickBot="1" x14ac:dyDescent="0.25">
      <c r="A16" s="6" t="s">
        <v>23</v>
      </c>
      <c r="B16" s="7" t="s">
        <v>24</v>
      </c>
      <c r="C16" s="12">
        <f>C63</f>
        <v>3268</v>
      </c>
      <c r="D16" s="12">
        <f>D63</f>
        <v>0</v>
      </c>
      <c r="E16" s="12">
        <f>E63</f>
        <v>3268</v>
      </c>
      <c r="F16" s="12">
        <f>F63</f>
        <v>0</v>
      </c>
    </row>
    <row r="17" spans="1:6" ht="18" customHeight="1" thickTop="1" thickBot="1" x14ac:dyDescent="0.25">
      <c r="A17" s="6" t="s">
        <v>25</v>
      </c>
      <c r="B17" s="7" t="s">
        <v>26</v>
      </c>
      <c r="C17" s="8">
        <f>C67</f>
        <v>223</v>
      </c>
      <c r="D17" s="8">
        <f>D67</f>
        <v>16</v>
      </c>
      <c r="E17" s="8">
        <f>E67</f>
        <v>239</v>
      </c>
      <c r="F17" s="8">
        <f>F67</f>
        <v>16</v>
      </c>
    </row>
    <row r="18" spans="1:6" ht="18" customHeight="1" thickTop="1" thickBot="1" x14ac:dyDescent="0.25">
      <c r="A18" s="6" t="s">
        <v>27</v>
      </c>
      <c r="B18" s="7" t="s">
        <v>28</v>
      </c>
      <c r="C18" s="8">
        <f>C72</f>
        <v>41</v>
      </c>
      <c r="D18" s="8">
        <f>D72</f>
        <v>6</v>
      </c>
      <c r="E18" s="8">
        <f>E72</f>
        <v>47</v>
      </c>
      <c r="F18" s="8">
        <f>F72</f>
        <v>6</v>
      </c>
    </row>
    <row r="19" spans="1:6" ht="18" customHeight="1" thickTop="1" thickBot="1" x14ac:dyDescent="0.25">
      <c r="A19" s="6" t="s">
        <v>29</v>
      </c>
      <c r="B19" s="7" t="s">
        <v>30</v>
      </c>
      <c r="C19" s="8">
        <f>C20+SUM(C21:C27)</f>
        <v>1302</v>
      </c>
      <c r="D19" s="8">
        <f>D20+SUM(D21:D27)</f>
        <v>25</v>
      </c>
      <c r="E19" s="8">
        <f>E20+SUM(E21:E27)</f>
        <v>1327</v>
      </c>
      <c r="F19" s="8">
        <f>F20+SUM(F21:F27)</f>
        <v>25</v>
      </c>
    </row>
    <row r="20" spans="1:6" ht="18" customHeight="1" thickTop="1" thickBot="1" x14ac:dyDescent="0.25">
      <c r="A20" s="9" t="s">
        <v>31</v>
      </c>
      <c r="B20" s="10" t="s">
        <v>32</v>
      </c>
      <c r="C20" s="11">
        <f t="shared" ref="C20:D24" si="2">C73</f>
        <v>660</v>
      </c>
      <c r="D20" s="11">
        <f t="shared" si="2"/>
        <v>14</v>
      </c>
      <c r="E20" s="11">
        <f>E73</f>
        <v>674</v>
      </c>
      <c r="F20" s="11">
        <f t="shared" ref="F20:F24" si="3">F73</f>
        <v>14</v>
      </c>
    </row>
    <row r="21" spans="1:6" ht="18" customHeight="1" thickTop="1" thickBot="1" x14ac:dyDescent="0.25">
      <c r="A21" s="9" t="s">
        <v>33</v>
      </c>
      <c r="B21" s="10" t="s">
        <v>34</v>
      </c>
      <c r="C21" s="11">
        <f t="shared" si="2"/>
        <v>550</v>
      </c>
      <c r="D21" s="11">
        <f t="shared" si="2"/>
        <v>11</v>
      </c>
      <c r="E21" s="11">
        <f>E74</f>
        <v>561</v>
      </c>
      <c r="F21" s="11">
        <f t="shared" si="3"/>
        <v>11</v>
      </c>
    </row>
    <row r="22" spans="1:6" ht="18" customHeight="1" thickTop="1" thickBot="1" x14ac:dyDescent="0.25">
      <c r="A22" s="9" t="s">
        <v>35</v>
      </c>
      <c r="B22" s="10" t="s">
        <v>36</v>
      </c>
      <c r="C22" s="11">
        <f t="shared" si="2"/>
        <v>0</v>
      </c>
      <c r="D22" s="11">
        <f t="shared" si="2"/>
        <v>0</v>
      </c>
      <c r="E22" s="11">
        <f>E75</f>
        <v>0</v>
      </c>
      <c r="F22" s="11">
        <f t="shared" si="3"/>
        <v>0</v>
      </c>
    </row>
    <row r="23" spans="1:6" ht="18" customHeight="1" thickTop="1" thickBot="1" x14ac:dyDescent="0.25">
      <c r="A23" s="9" t="s">
        <v>37</v>
      </c>
      <c r="B23" s="10" t="s">
        <v>38</v>
      </c>
      <c r="C23" s="11">
        <f t="shared" si="2"/>
        <v>25</v>
      </c>
      <c r="D23" s="11">
        <f t="shared" si="2"/>
        <v>0</v>
      </c>
      <c r="E23" s="11">
        <f>E76</f>
        <v>25</v>
      </c>
      <c r="F23" s="11">
        <f t="shared" si="3"/>
        <v>0</v>
      </c>
    </row>
    <row r="24" spans="1:6" ht="18" customHeight="1" thickTop="1" thickBot="1" x14ac:dyDescent="0.25">
      <c r="A24" s="9" t="s">
        <v>39</v>
      </c>
      <c r="B24" s="10" t="s">
        <v>40</v>
      </c>
      <c r="C24" s="13">
        <f t="shared" si="2"/>
        <v>58</v>
      </c>
      <c r="D24" s="13">
        <f t="shared" si="2"/>
        <v>0</v>
      </c>
      <c r="E24" s="11">
        <f>E77</f>
        <v>58</v>
      </c>
      <c r="F24" s="13">
        <f t="shared" si="3"/>
        <v>0</v>
      </c>
    </row>
    <row r="25" spans="1:6" ht="18" customHeight="1" thickTop="1" thickBot="1" x14ac:dyDescent="0.25">
      <c r="A25" s="9" t="s">
        <v>41</v>
      </c>
      <c r="B25" s="10" t="s">
        <v>42</v>
      </c>
      <c r="C25" s="11">
        <f>C80</f>
        <v>9</v>
      </c>
      <c r="D25" s="11">
        <f>D80</f>
        <v>0</v>
      </c>
      <c r="E25" s="11">
        <f>E80</f>
        <v>9</v>
      </c>
      <c r="F25" s="11">
        <f>F80</f>
        <v>0</v>
      </c>
    </row>
    <row r="26" spans="1:6" ht="18" customHeight="1" thickTop="1" thickBot="1" x14ac:dyDescent="0.25">
      <c r="A26" s="14" t="s">
        <v>43</v>
      </c>
      <c r="B26" s="15" t="s">
        <v>44</v>
      </c>
      <c r="C26" s="16">
        <f>C83</f>
        <v>-916</v>
      </c>
      <c r="D26" s="16">
        <f>D83</f>
        <v>-15</v>
      </c>
      <c r="E26" s="16">
        <f>E83</f>
        <v>-931</v>
      </c>
      <c r="F26" s="16">
        <f>F83</f>
        <v>-15</v>
      </c>
    </row>
    <row r="27" spans="1:6" ht="18" customHeight="1" thickTop="1" thickBot="1" x14ac:dyDescent="0.25">
      <c r="A27" s="9" t="s">
        <v>45</v>
      </c>
      <c r="B27" s="10" t="s">
        <v>46</v>
      </c>
      <c r="C27" s="13">
        <f>C90</f>
        <v>916</v>
      </c>
      <c r="D27" s="13">
        <f>D90</f>
        <v>15</v>
      </c>
      <c r="E27" s="11">
        <f>E90</f>
        <v>931</v>
      </c>
      <c r="F27" s="13">
        <f>F90</f>
        <v>15</v>
      </c>
    </row>
    <row r="28" spans="1:6" ht="18" customHeight="1" thickTop="1" thickBot="1" x14ac:dyDescent="0.25">
      <c r="A28" s="6" t="s">
        <v>47</v>
      </c>
      <c r="B28" s="7" t="s">
        <v>48</v>
      </c>
      <c r="C28" s="8">
        <f>C29</f>
        <v>0</v>
      </c>
      <c r="D28" s="8">
        <f>D29</f>
        <v>0</v>
      </c>
      <c r="E28" s="8">
        <f>E29</f>
        <v>0</v>
      </c>
      <c r="F28" s="8">
        <f>F29</f>
        <v>0</v>
      </c>
    </row>
    <row r="29" spans="1:6" ht="18" customHeight="1" thickTop="1" thickBot="1" x14ac:dyDescent="0.25">
      <c r="A29" s="9" t="s">
        <v>49</v>
      </c>
      <c r="B29" s="10" t="s">
        <v>50</v>
      </c>
      <c r="C29" s="11">
        <f>C91</f>
        <v>0</v>
      </c>
      <c r="D29" s="11">
        <f>D91</f>
        <v>0</v>
      </c>
      <c r="E29" s="11">
        <f>E91</f>
        <v>0</v>
      </c>
      <c r="F29" s="11">
        <f>F91</f>
        <v>0</v>
      </c>
    </row>
    <row r="30" spans="1:6" ht="18" customHeight="1" thickTop="1" thickBot="1" x14ac:dyDescent="0.25">
      <c r="A30" s="6" t="s">
        <v>51</v>
      </c>
      <c r="B30" s="7" t="s">
        <v>52</v>
      </c>
      <c r="C30" s="8">
        <f>SUM(C31:C32)</f>
        <v>0</v>
      </c>
      <c r="D30" s="8">
        <f>SUM(D31:D32)</f>
        <v>0</v>
      </c>
      <c r="E30" s="8">
        <f t="shared" ref="E30" si="4">SUM(E31:E32)</f>
        <v>0</v>
      </c>
      <c r="F30" s="8">
        <f>SUM(F31:F32)</f>
        <v>0</v>
      </c>
    </row>
    <row r="31" spans="1:6" ht="18" customHeight="1" thickTop="1" thickBot="1" x14ac:dyDescent="0.25">
      <c r="A31" s="9" t="s">
        <v>53</v>
      </c>
      <c r="B31" s="10" t="s">
        <v>54</v>
      </c>
      <c r="C31" s="11"/>
      <c r="D31" s="11"/>
      <c r="E31" s="11"/>
      <c r="F31" s="11"/>
    </row>
    <row r="32" spans="1:6" ht="18" customHeight="1" thickTop="1" thickBot="1" x14ac:dyDescent="0.25">
      <c r="A32" s="9" t="s">
        <v>55</v>
      </c>
      <c r="B32" s="10" t="s">
        <v>56</v>
      </c>
      <c r="C32" s="11"/>
      <c r="D32" s="11"/>
      <c r="E32" s="11"/>
      <c r="F32" s="11"/>
    </row>
    <row r="33" spans="1:6" ht="18" customHeight="1" thickTop="1" thickBot="1" x14ac:dyDescent="0.25">
      <c r="A33" s="6" t="s">
        <v>57</v>
      </c>
      <c r="B33" s="7" t="s">
        <v>58</v>
      </c>
      <c r="C33" s="8">
        <f>C34+C43</f>
        <v>19512</v>
      </c>
      <c r="D33" s="17">
        <f>D34+D43</f>
        <v>0</v>
      </c>
      <c r="E33" s="8">
        <f>E34+E43</f>
        <v>19512</v>
      </c>
      <c r="F33" s="17">
        <f>F34+F43</f>
        <v>0</v>
      </c>
    </row>
    <row r="34" spans="1:6" ht="18" customHeight="1" thickTop="1" thickBot="1" x14ac:dyDescent="0.25">
      <c r="A34" s="6" t="s">
        <v>59</v>
      </c>
      <c r="B34" s="7" t="s">
        <v>60</v>
      </c>
      <c r="C34" s="8">
        <f t="shared" ref="C34:D34" si="5">SUM(C35:C42)</f>
        <v>19242</v>
      </c>
      <c r="D34" s="8">
        <f t="shared" si="5"/>
        <v>0</v>
      </c>
      <c r="E34" s="8">
        <f>SUM(E35:E42)</f>
        <v>19242</v>
      </c>
      <c r="F34" s="8">
        <f t="shared" ref="F34" si="6">SUM(F35:F42)</f>
        <v>0</v>
      </c>
    </row>
    <row r="35" spans="1:6" ht="18" customHeight="1" thickTop="1" thickBot="1" x14ac:dyDescent="0.25">
      <c r="A35" s="9" t="s">
        <v>61</v>
      </c>
      <c r="B35" s="10" t="s">
        <v>62</v>
      </c>
      <c r="C35" s="11">
        <f>C93</f>
        <v>0</v>
      </c>
      <c r="D35" s="11">
        <f>D93</f>
        <v>0</v>
      </c>
      <c r="E35" s="11">
        <f>E93</f>
        <v>0</v>
      </c>
      <c r="F35" s="11">
        <f>F93</f>
        <v>0</v>
      </c>
    </row>
    <row r="36" spans="1:6" ht="18" customHeight="1" thickTop="1" thickBot="1" x14ac:dyDescent="0.25">
      <c r="A36" s="18" t="s">
        <v>63</v>
      </c>
      <c r="B36" s="10" t="s">
        <v>64</v>
      </c>
      <c r="C36" s="11">
        <f t="shared" ref="C36:D36" si="7">C94</f>
        <v>0</v>
      </c>
      <c r="D36" s="11">
        <f t="shared" si="7"/>
        <v>0</v>
      </c>
      <c r="E36" s="11">
        <f>E94</f>
        <v>0</v>
      </c>
      <c r="F36" s="11">
        <f t="shared" ref="F36" si="8">F94</f>
        <v>0</v>
      </c>
    </row>
    <row r="37" spans="1:6" ht="18" customHeight="1" thickTop="1" thickBot="1" x14ac:dyDescent="0.25">
      <c r="A37" s="18" t="s">
        <v>65</v>
      </c>
      <c r="B37" s="10" t="s">
        <v>66</v>
      </c>
      <c r="C37" s="11">
        <f t="shared" ref="C37:D37" si="9">C84</f>
        <v>0</v>
      </c>
      <c r="D37" s="11">
        <f t="shared" si="9"/>
        <v>0</v>
      </c>
      <c r="E37" s="11">
        <f>E84</f>
        <v>0</v>
      </c>
      <c r="F37" s="11">
        <f t="shared" ref="F37" si="10">F84</f>
        <v>0</v>
      </c>
    </row>
    <row r="38" spans="1:6" ht="18" customHeight="1" thickTop="1" thickBot="1" x14ac:dyDescent="0.25">
      <c r="A38" s="9" t="s">
        <v>67</v>
      </c>
      <c r="B38" s="10" t="s">
        <v>68</v>
      </c>
      <c r="C38" s="11">
        <f>C85</f>
        <v>64</v>
      </c>
      <c r="D38" s="11">
        <f>D85</f>
        <v>0</v>
      </c>
      <c r="E38" s="11">
        <f>E85</f>
        <v>64</v>
      </c>
      <c r="F38" s="11">
        <f>F85</f>
        <v>0</v>
      </c>
    </row>
    <row r="39" spans="1:6" ht="18" customHeight="1" thickTop="1" thickBot="1" x14ac:dyDescent="0.25">
      <c r="A39" s="9" t="s">
        <v>69</v>
      </c>
      <c r="B39" s="10" t="s">
        <v>70</v>
      </c>
      <c r="C39" s="11">
        <f>C95</f>
        <v>0</v>
      </c>
      <c r="D39" s="16">
        <f>D95</f>
        <v>0</v>
      </c>
      <c r="E39" s="11">
        <f>E95</f>
        <v>0</v>
      </c>
      <c r="F39" s="16">
        <f>F95</f>
        <v>0</v>
      </c>
    </row>
    <row r="40" spans="1:6" ht="18" customHeight="1" thickTop="1" thickBot="1" x14ac:dyDescent="0.25">
      <c r="A40" s="9" t="s">
        <v>71</v>
      </c>
      <c r="B40" s="10" t="s">
        <v>72</v>
      </c>
      <c r="C40" s="11">
        <f>C96</f>
        <v>14492</v>
      </c>
      <c r="D40" s="11">
        <f t="shared" ref="D40:E41" si="11">D96</f>
        <v>0</v>
      </c>
      <c r="E40" s="11">
        <f t="shared" si="11"/>
        <v>14492</v>
      </c>
      <c r="F40" s="11">
        <f t="shared" ref="F40" si="12">F96</f>
        <v>0</v>
      </c>
    </row>
    <row r="41" spans="1:6" ht="18" customHeight="1" thickTop="1" thickBot="1" x14ac:dyDescent="0.25">
      <c r="A41" s="9" t="s">
        <v>73</v>
      </c>
      <c r="B41" s="10" t="s">
        <v>74</v>
      </c>
      <c r="C41" s="11">
        <f>C97</f>
        <v>0</v>
      </c>
      <c r="D41" s="11">
        <f>D97</f>
        <v>0</v>
      </c>
      <c r="E41" s="11">
        <f t="shared" si="11"/>
        <v>0</v>
      </c>
      <c r="F41" s="11">
        <f>F97</f>
        <v>0</v>
      </c>
    </row>
    <row r="42" spans="1:6" ht="18" customHeight="1" thickTop="1" thickBot="1" x14ac:dyDescent="0.25">
      <c r="A42" s="9" t="s">
        <v>75</v>
      </c>
      <c r="B42" s="10" t="s">
        <v>76</v>
      </c>
      <c r="C42" s="11">
        <f>C99</f>
        <v>4686</v>
      </c>
      <c r="D42" s="11">
        <f t="shared" ref="D42:E42" si="13">D99</f>
        <v>0</v>
      </c>
      <c r="E42" s="11">
        <f t="shared" si="13"/>
        <v>4686</v>
      </c>
      <c r="F42" s="11">
        <f t="shared" ref="F42" si="14">F99</f>
        <v>0</v>
      </c>
    </row>
    <row r="43" spans="1:6" ht="18" customHeight="1" thickTop="1" thickBot="1" x14ac:dyDescent="0.25">
      <c r="A43" s="6" t="s">
        <v>77</v>
      </c>
      <c r="B43" s="7" t="s">
        <v>78</v>
      </c>
      <c r="C43" s="8">
        <f t="shared" ref="C43:E43" si="15">SUM(C44:C46)</f>
        <v>270</v>
      </c>
      <c r="D43" s="8">
        <f t="shared" si="15"/>
        <v>0</v>
      </c>
      <c r="E43" s="8">
        <f t="shared" si="15"/>
        <v>270</v>
      </c>
      <c r="F43" s="8">
        <f t="shared" ref="F43" si="16">SUM(F44:F46)</f>
        <v>0</v>
      </c>
    </row>
    <row r="44" spans="1:6" ht="18" customHeight="1" thickTop="1" thickBot="1" x14ac:dyDescent="0.25">
      <c r="A44" s="18" t="s">
        <v>79</v>
      </c>
      <c r="B44" s="10" t="s">
        <v>80</v>
      </c>
      <c r="C44" s="11">
        <f t="shared" ref="C44:E44" si="17">C87</f>
        <v>0</v>
      </c>
      <c r="D44" s="11">
        <f t="shared" si="17"/>
        <v>0</v>
      </c>
      <c r="E44" s="11">
        <f t="shared" si="17"/>
        <v>0</v>
      </c>
      <c r="F44" s="11">
        <f t="shared" ref="F44" si="18">F87</f>
        <v>0</v>
      </c>
    </row>
    <row r="45" spans="1:6" ht="18" customHeight="1" thickTop="1" thickBot="1" x14ac:dyDescent="0.25">
      <c r="A45" s="18" t="s">
        <v>81</v>
      </c>
      <c r="B45" s="10" t="s">
        <v>82</v>
      </c>
      <c r="C45" s="11">
        <f>C102</f>
        <v>0</v>
      </c>
      <c r="D45" s="11">
        <f>D102</f>
        <v>0</v>
      </c>
      <c r="E45" s="11">
        <f>E102</f>
        <v>0</v>
      </c>
      <c r="F45" s="11">
        <f>F102</f>
        <v>0</v>
      </c>
    </row>
    <row r="46" spans="1:6" ht="18" customHeight="1" thickTop="1" thickBot="1" x14ac:dyDescent="0.25">
      <c r="A46" s="18" t="s">
        <v>83</v>
      </c>
      <c r="B46" s="10" t="s">
        <v>84</v>
      </c>
      <c r="C46" s="11">
        <f>C88</f>
        <v>270</v>
      </c>
      <c r="D46" s="11">
        <f>D88</f>
        <v>0</v>
      </c>
      <c r="E46" s="11">
        <f>E88</f>
        <v>270</v>
      </c>
      <c r="F46" s="11">
        <f>F88</f>
        <v>0</v>
      </c>
    </row>
    <row r="47" spans="1:6" ht="18" customHeight="1" thickTop="1" thickBot="1" x14ac:dyDescent="0.25">
      <c r="A47" s="18" t="s">
        <v>85</v>
      </c>
      <c r="B47" s="10" t="s">
        <v>86</v>
      </c>
      <c r="C47" s="11">
        <f>C103</f>
        <v>0</v>
      </c>
      <c r="D47" s="11">
        <f>D103</f>
        <v>0</v>
      </c>
      <c r="E47" s="11">
        <f>E103</f>
        <v>0</v>
      </c>
      <c r="F47" s="11">
        <f>F103</f>
        <v>0</v>
      </c>
    </row>
    <row r="48" spans="1:6" ht="18" customHeight="1" thickTop="1" thickBot="1" x14ac:dyDescent="0.25">
      <c r="A48" s="6" t="s">
        <v>87</v>
      </c>
      <c r="B48" s="7" t="s">
        <v>88</v>
      </c>
      <c r="C48" s="8">
        <f>C106</f>
        <v>0</v>
      </c>
      <c r="D48" s="8">
        <f>D106</f>
        <v>0</v>
      </c>
      <c r="E48" s="8">
        <f>E106</f>
        <v>0</v>
      </c>
      <c r="F48" s="8">
        <f>F106</f>
        <v>0</v>
      </c>
    </row>
    <row r="49" spans="1:6" ht="18" customHeight="1" thickTop="1" thickBot="1" x14ac:dyDescent="0.25">
      <c r="A49" s="19" t="s">
        <v>89</v>
      </c>
      <c r="B49" s="20" t="s">
        <v>90</v>
      </c>
      <c r="C49" s="21">
        <f t="shared" ref="C49:E49" si="19">C50+C51+C55+C63+C67+C72+C73+C74+C75+C76+C77+C80+C83+C84+C85+C86</f>
        <v>5816</v>
      </c>
      <c r="D49" s="22">
        <f t="shared" si="19"/>
        <v>79</v>
      </c>
      <c r="E49" s="21">
        <f t="shared" si="19"/>
        <v>5895</v>
      </c>
      <c r="F49" s="22">
        <f t="shared" ref="F49" si="20">F50+F51+F55+F63+F67+F72+F73+F74+F75+F76+F77+F80+F83+F84+F85+F86</f>
        <v>79</v>
      </c>
    </row>
    <row r="50" spans="1:6" ht="18" customHeight="1" thickTop="1" thickBot="1" x14ac:dyDescent="0.25">
      <c r="A50" s="9" t="s">
        <v>15</v>
      </c>
      <c r="B50" s="10" t="s">
        <v>16</v>
      </c>
      <c r="C50" s="11">
        <v>5</v>
      </c>
      <c r="D50" s="11"/>
      <c r="E50" s="11">
        <f>C50+D50</f>
        <v>5</v>
      </c>
      <c r="F50" s="11"/>
    </row>
    <row r="51" spans="1:6" ht="18" customHeight="1" thickTop="1" thickBot="1" x14ac:dyDescent="0.25">
      <c r="A51" s="23" t="s">
        <v>17</v>
      </c>
      <c r="B51" s="24" t="s">
        <v>18</v>
      </c>
      <c r="C51" s="25">
        <f>SUM(C52:C54)</f>
        <v>1168</v>
      </c>
      <c r="D51" s="25">
        <f>SUM(D52:D54)</f>
        <v>0</v>
      </c>
      <c r="E51" s="26">
        <f t="shared" ref="E51" si="21">SUM(E52:E54)</f>
        <v>1168</v>
      </c>
      <c r="F51" s="25">
        <f>SUM(F52:F54)</f>
        <v>0</v>
      </c>
    </row>
    <row r="52" spans="1:6" ht="18" customHeight="1" thickTop="1" thickBot="1" x14ac:dyDescent="0.25">
      <c r="A52" s="9" t="s">
        <v>91</v>
      </c>
      <c r="B52" s="10" t="s">
        <v>92</v>
      </c>
      <c r="C52" s="27">
        <v>287</v>
      </c>
      <c r="D52" s="16"/>
      <c r="E52" s="27">
        <f t="shared" ref="E52:E54" si="22">C52+D52</f>
        <v>287</v>
      </c>
      <c r="F52" s="16"/>
    </row>
    <row r="53" spans="1:6" ht="18" customHeight="1" thickTop="1" thickBot="1" x14ac:dyDescent="0.25">
      <c r="A53" s="9" t="s">
        <v>93</v>
      </c>
      <c r="B53" s="10" t="s">
        <v>94</v>
      </c>
      <c r="C53" s="27">
        <v>481</v>
      </c>
      <c r="D53" s="13"/>
      <c r="E53" s="27">
        <f t="shared" si="22"/>
        <v>481</v>
      </c>
      <c r="F53" s="13"/>
    </row>
    <row r="54" spans="1:6" ht="18" customHeight="1" thickTop="1" thickBot="1" x14ac:dyDescent="0.25">
      <c r="A54" s="9" t="s">
        <v>95</v>
      </c>
      <c r="B54" s="10" t="s">
        <v>96</v>
      </c>
      <c r="C54" s="27">
        <v>400</v>
      </c>
      <c r="D54" s="13"/>
      <c r="E54" s="27">
        <f t="shared" si="22"/>
        <v>400</v>
      </c>
      <c r="F54" s="13"/>
    </row>
    <row r="55" spans="1:6" ht="18" customHeight="1" thickTop="1" thickBot="1" x14ac:dyDescent="0.25">
      <c r="A55" s="23" t="s">
        <v>21</v>
      </c>
      <c r="B55" s="24" t="s">
        <v>22</v>
      </c>
      <c r="C55" s="28">
        <f>SUM(C56:C62)</f>
        <v>391</v>
      </c>
      <c r="D55" s="28">
        <f>SUM(D56:D62)</f>
        <v>47</v>
      </c>
      <c r="E55" s="28">
        <f t="shared" ref="E55" si="23">SUM(E56:E62)</f>
        <v>438</v>
      </c>
      <c r="F55" s="28">
        <f>SUM(F56:F62)</f>
        <v>47</v>
      </c>
    </row>
    <row r="56" spans="1:6" ht="18" customHeight="1" thickTop="1" thickBot="1" x14ac:dyDescent="0.25">
      <c r="A56" s="9" t="s">
        <v>97</v>
      </c>
      <c r="B56" s="10" t="s">
        <v>98</v>
      </c>
      <c r="C56" s="11">
        <v>130</v>
      </c>
      <c r="D56" s="11">
        <v>24</v>
      </c>
      <c r="E56" s="11">
        <f t="shared" ref="E56:E62" si="24">C56+D56</f>
        <v>154</v>
      </c>
      <c r="F56" s="11">
        <v>24</v>
      </c>
    </row>
    <row r="57" spans="1:6" ht="18" customHeight="1" thickTop="1" thickBot="1" x14ac:dyDescent="0.25">
      <c r="A57" s="9" t="s">
        <v>99</v>
      </c>
      <c r="B57" s="10" t="s">
        <v>100</v>
      </c>
      <c r="C57" s="11">
        <v>4</v>
      </c>
      <c r="D57" s="11">
        <v>1</v>
      </c>
      <c r="E57" s="11">
        <f t="shared" si="24"/>
        <v>5</v>
      </c>
      <c r="F57" s="11">
        <v>1</v>
      </c>
    </row>
    <row r="58" spans="1:6" ht="18" customHeight="1" thickTop="1" thickBot="1" x14ac:dyDescent="0.25">
      <c r="A58" s="9" t="s">
        <v>101</v>
      </c>
      <c r="B58" s="10" t="s">
        <v>102</v>
      </c>
      <c r="C58" s="11">
        <v>48</v>
      </c>
      <c r="D58" s="11">
        <v>10</v>
      </c>
      <c r="E58" s="11">
        <f>C58+D58</f>
        <v>58</v>
      </c>
      <c r="F58" s="11">
        <v>10</v>
      </c>
    </row>
    <row r="59" spans="1:6" ht="18" customHeight="1" thickTop="1" thickBot="1" x14ac:dyDescent="0.25">
      <c r="A59" s="9" t="s">
        <v>103</v>
      </c>
      <c r="B59" s="10" t="s">
        <v>104</v>
      </c>
      <c r="C59" s="11"/>
      <c r="D59" s="11"/>
      <c r="E59" s="11">
        <f t="shared" si="24"/>
        <v>0</v>
      </c>
      <c r="F59" s="11"/>
    </row>
    <row r="60" spans="1:6" ht="18" customHeight="1" thickTop="1" thickBot="1" x14ac:dyDescent="0.25">
      <c r="A60" s="9" t="s">
        <v>105</v>
      </c>
      <c r="B60" s="10" t="s">
        <v>106</v>
      </c>
      <c r="C60" s="11">
        <v>163</v>
      </c>
      <c r="D60" s="13">
        <v>10</v>
      </c>
      <c r="E60" s="11">
        <f t="shared" si="24"/>
        <v>173</v>
      </c>
      <c r="F60" s="13">
        <v>10</v>
      </c>
    </row>
    <row r="61" spans="1:6" ht="18" customHeight="1" thickTop="1" thickBot="1" x14ac:dyDescent="0.25">
      <c r="A61" s="9" t="s">
        <v>107</v>
      </c>
      <c r="B61" s="10" t="s">
        <v>108</v>
      </c>
      <c r="C61" s="11">
        <v>12</v>
      </c>
      <c r="D61" s="11">
        <v>2</v>
      </c>
      <c r="E61" s="11">
        <f t="shared" si="24"/>
        <v>14</v>
      </c>
      <c r="F61" s="11">
        <v>2</v>
      </c>
    </row>
    <row r="62" spans="1:6" ht="18" customHeight="1" thickTop="1" thickBot="1" x14ac:dyDescent="0.25">
      <c r="A62" s="9" t="s">
        <v>109</v>
      </c>
      <c r="B62" s="10" t="s">
        <v>110</v>
      </c>
      <c r="C62" s="11">
        <v>34</v>
      </c>
      <c r="D62" s="13"/>
      <c r="E62" s="11">
        <f t="shared" si="24"/>
        <v>34</v>
      </c>
      <c r="F62" s="13"/>
    </row>
    <row r="63" spans="1:6" ht="18" customHeight="1" thickTop="1" thickBot="1" x14ac:dyDescent="0.25">
      <c r="A63" s="23" t="s">
        <v>23</v>
      </c>
      <c r="B63" s="24" t="s">
        <v>24</v>
      </c>
      <c r="C63" s="29">
        <f>SUM(C64:C66)</f>
        <v>3268</v>
      </c>
      <c r="D63" s="30">
        <f>SUM(D64:D66)</f>
        <v>0</v>
      </c>
      <c r="E63" s="26">
        <f>SUM(E64:E66)</f>
        <v>3268</v>
      </c>
      <c r="F63" s="30">
        <f>SUM(F64:F66)</f>
        <v>0</v>
      </c>
    </row>
    <row r="64" spans="1:6" ht="18" customHeight="1" thickTop="1" thickBot="1" x14ac:dyDescent="0.35">
      <c r="A64" s="31" t="s">
        <v>111</v>
      </c>
      <c r="B64" s="10" t="s">
        <v>112</v>
      </c>
      <c r="C64" s="32">
        <v>0</v>
      </c>
      <c r="D64" s="32"/>
      <c r="E64" s="32">
        <f t="shared" ref="E64:E66" si="25">C64+D64</f>
        <v>0</v>
      </c>
      <c r="F64" s="32"/>
    </row>
    <row r="65" spans="1:6" ht="18" customHeight="1" thickTop="1" thickBot="1" x14ac:dyDescent="0.35">
      <c r="A65" s="31" t="s">
        <v>111</v>
      </c>
      <c r="B65" s="10" t="s">
        <v>113</v>
      </c>
      <c r="C65" s="32">
        <v>2024</v>
      </c>
      <c r="D65" s="16"/>
      <c r="E65" s="32">
        <f t="shared" si="25"/>
        <v>2024</v>
      </c>
      <c r="F65" s="16"/>
    </row>
    <row r="66" spans="1:6" ht="18" customHeight="1" thickTop="1" thickBot="1" x14ac:dyDescent="0.35">
      <c r="A66" s="33" t="s">
        <v>114</v>
      </c>
      <c r="B66" s="34" t="s">
        <v>115</v>
      </c>
      <c r="C66" s="27">
        <v>1244</v>
      </c>
      <c r="D66" s="13"/>
      <c r="E66" s="27">
        <f t="shared" si="25"/>
        <v>1244</v>
      </c>
      <c r="F66" s="13"/>
    </row>
    <row r="67" spans="1:6" ht="18" customHeight="1" thickTop="1" thickBot="1" x14ac:dyDescent="0.25">
      <c r="A67" s="23" t="s">
        <v>25</v>
      </c>
      <c r="B67" s="24" t="s">
        <v>26</v>
      </c>
      <c r="C67" s="28">
        <f>SUM(C68:C71)</f>
        <v>223</v>
      </c>
      <c r="D67" s="28">
        <f>SUM(D68:D71)</f>
        <v>16</v>
      </c>
      <c r="E67" s="28">
        <f t="shared" ref="E67" si="26">SUM(E68:E71)</f>
        <v>239</v>
      </c>
      <c r="F67" s="28">
        <f>SUM(F68:F71)</f>
        <v>16</v>
      </c>
    </row>
    <row r="68" spans="1:6" ht="18" customHeight="1" thickTop="1" thickBot="1" x14ac:dyDescent="0.25">
      <c r="A68" s="9" t="s">
        <v>116</v>
      </c>
      <c r="B68" s="10" t="s">
        <v>117</v>
      </c>
      <c r="C68" s="11">
        <v>210</v>
      </c>
      <c r="D68" s="13">
        <v>12</v>
      </c>
      <c r="E68" s="11">
        <f t="shared" ref="E68:E76" si="27">C68+D68</f>
        <v>222</v>
      </c>
      <c r="F68" s="13">
        <v>12</v>
      </c>
    </row>
    <row r="69" spans="1:6" ht="18" customHeight="1" thickTop="1" thickBot="1" x14ac:dyDescent="0.25">
      <c r="A69" s="9" t="s">
        <v>118</v>
      </c>
      <c r="B69" s="10" t="s">
        <v>119</v>
      </c>
      <c r="C69" s="11">
        <v>8</v>
      </c>
      <c r="D69" s="11">
        <v>4</v>
      </c>
      <c r="E69" s="11">
        <f t="shared" si="27"/>
        <v>12</v>
      </c>
      <c r="F69" s="11">
        <v>4</v>
      </c>
    </row>
    <row r="70" spans="1:6" ht="18" customHeight="1" thickTop="1" thickBot="1" x14ac:dyDescent="0.25">
      <c r="A70" s="9" t="s">
        <v>120</v>
      </c>
      <c r="B70" s="10" t="s">
        <v>121</v>
      </c>
      <c r="C70" s="11">
        <v>4</v>
      </c>
      <c r="D70" s="11"/>
      <c r="E70" s="11">
        <f t="shared" si="27"/>
        <v>4</v>
      </c>
      <c r="F70" s="11"/>
    </row>
    <row r="71" spans="1:6" ht="18" customHeight="1" thickTop="1" thickBot="1" x14ac:dyDescent="0.25">
      <c r="A71" s="9" t="s">
        <v>122</v>
      </c>
      <c r="B71" s="10" t="s">
        <v>123</v>
      </c>
      <c r="C71" s="11">
        <v>1</v>
      </c>
      <c r="D71" s="11"/>
      <c r="E71" s="11">
        <f t="shared" si="27"/>
        <v>1</v>
      </c>
      <c r="F71" s="11"/>
    </row>
    <row r="72" spans="1:6" ht="18" customHeight="1" thickTop="1" thickBot="1" x14ac:dyDescent="0.25">
      <c r="A72" s="9" t="s">
        <v>27</v>
      </c>
      <c r="B72" s="10" t="s">
        <v>124</v>
      </c>
      <c r="C72" s="11">
        <v>41</v>
      </c>
      <c r="D72" s="11">
        <v>6</v>
      </c>
      <c r="E72" s="11">
        <f t="shared" si="27"/>
        <v>47</v>
      </c>
      <c r="F72" s="11">
        <v>6</v>
      </c>
    </row>
    <row r="73" spans="1:6" ht="18" customHeight="1" thickTop="1" thickBot="1" x14ac:dyDescent="0.25">
      <c r="A73" s="9" t="s">
        <v>31</v>
      </c>
      <c r="B73" s="10" t="s">
        <v>32</v>
      </c>
      <c r="C73" s="11">
        <v>660</v>
      </c>
      <c r="D73" s="11">
        <v>14</v>
      </c>
      <c r="E73" s="11">
        <f t="shared" si="27"/>
        <v>674</v>
      </c>
      <c r="F73" s="11">
        <v>14</v>
      </c>
    </row>
    <row r="74" spans="1:6" ht="18" customHeight="1" thickTop="1" thickBot="1" x14ac:dyDescent="0.25">
      <c r="A74" s="9" t="s">
        <v>33</v>
      </c>
      <c r="B74" s="10" t="s">
        <v>34</v>
      </c>
      <c r="C74" s="11">
        <v>550</v>
      </c>
      <c r="D74" s="11">
        <v>11</v>
      </c>
      <c r="E74" s="11">
        <f t="shared" si="27"/>
        <v>561</v>
      </c>
      <c r="F74" s="11">
        <v>11</v>
      </c>
    </row>
    <row r="75" spans="1:6" ht="18" customHeight="1" thickTop="1" thickBot="1" x14ac:dyDescent="0.25">
      <c r="A75" s="9" t="s">
        <v>35</v>
      </c>
      <c r="B75" s="10" t="s">
        <v>36</v>
      </c>
      <c r="C75" s="11">
        <v>0</v>
      </c>
      <c r="D75" s="11"/>
      <c r="E75" s="11">
        <f t="shared" si="27"/>
        <v>0</v>
      </c>
      <c r="F75" s="11"/>
    </row>
    <row r="76" spans="1:6" ht="18" customHeight="1" thickTop="1" thickBot="1" x14ac:dyDescent="0.25">
      <c r="A76" s="9" t="s">
        <v>37</v>
      </c>
      <c r="B76" s="10" t="s">
        <v>38</v>
      </c>
      <c r="C76" s="11">
        <v>25</v>
      </c>
      <c r="D76" s="11"/>
      <c r="E76" s="11">
        <f t="shared" si="27"/>
        <v>25</v>
      </c>
      <c r="F76" s="11"/>
    </row>
    <row r="77" spans="1:6" ht="18" customHeight="1" thickTop="1" thickBot="1" x14ac:dyDescent="0.25">
      <c r="A77" s="35" t="s">
        <v>39</v>
      </c>
      <c r="B77" s="24" t="s">
        <v>40</v>
      </c>
      <c r="C77" s="26">
        <f>SUM(C78:C79)</f>
        <v>58</v>
      </c>
      <c r="D77" s="26">
        <f>SUM(D78:D79)</f>
        <v>0</v>
      </c>
      <c r="E77" s="26">
        <f t="shared" ref="E77" si="28">SUM(E78:E79)</f>
        <v>58</v>
      </c>
      <c r="F77" s="26">
        <f>SUM(F78:F79)</f>
        <v>0</v>
      </c>
    </row>
    <row r="78" spans="1:6" ht="18" customHeight="1" thickTop="1" thickBot="1" x14ac:dyDescent="0.25">
      <c r="A78" s="9" t="s">
        <v>125</v>
      </c>
      <c r="B78" s="10" t="s">
        <v>126</v>
      </c>
      <c r="C78" s="11">
        <v>58</v>
      </c>
      <c r="D78" s="13"/>
      <c r="E78" s="11">
        <f t="shared" ref="E78:E79" si="29">C78+D78</f>
        <v>58</v>
      </c>
      <c r="F78" s="13"/>
    </row>
    <row r="79" spans="1:6" ht="18" customHeight="1" thickTop="1" thickBot="1" x14ac:dyDescent="0.25">
      <c r="A79" s="9" t="s">
        <v>127</v>
      </c>
      <c r="B79" s="10" t="s">
        <v>128</v>
      </c>
      <c r="C79" s="11">
        <v>0</v>
      </c>
      <c r="D79" s="11"/>
      <c r="E79" s="11">
        <f t="shared" si="29"/>
        <v>0</v>
      </c>
      <c r="F79" s="11"/>
    </row>
    <row r="80" spans="1:6" ht="18" customHeight="1" thickTop="1" thickBot="1" x14ac:dyDescent="0.25">
      <c r="A80" s="35" t="s">
        <v>41</v>
      </c>
      <c r="B80" s="24" t="s">
        <v>42</v>
      </c>
      <c r="C80" s="26">
        <f>SUM(C81:C82)</f>
        <v>9</v>
      </c>
      <c r="D80" s="26">
        <f>SUM(D81:D82)</f>
        <v>0</v>
      </c>
      <c r="E80" s="26">
        <f>SUM(E81:E82)</f>
        <v>9</v>
      </c>
      <c r="F80" s="26">
        <f>SUM(F81:F82)</f>
        <v>0</v>
      </c>
    </row>
    <row r="81" spans="1:6" ht="18" customHeight="1" thickTop="1" thickBot="1" x14ac:dyDescent="0.35">
      <c r="A81" s="31" t="s">
        <v>129</v>
      </c>
      <c r="B81" s="10" t="s">
        <v>130</v>
      </c>
      <c r="C81" s="27">
        <v>0</v>
      </c>
      <c r="D81" s="36"/>
      <c r="E81" s="27">
        <f t="shared" ref="E81:E85" si="30">C81+D81</f>
        <v>0</v>
      </c>
      <c r="F81" s="36"/>
    </row>
    <row r="82" spans="1:6" ht="18" customHeight="1" thickTop="1" thickBot="1" x14ac:dyDescent="0.25">
      <c r="A82" s="9" t="s">
        <v>131</v>
      </c>
      <c r="B82" s="10" t="s">
        <v>132</v>
      </c>
      <c r="C82" s="11">
        <v>9</v>
      </c>
      <c r="D82" s="11"/>
      <c r="E82" s="11">
        <f t="shared" si="30"/>
        <v>9</v>
      </c>
      <c r="F82" s="11"/>
    </row>
    <row r="83" spans="1:6" ht="18" customHeight="1" thickTop="1" thickBot="1" x14ac:dyDescent="0.25">
      <c r="A83" s="14" t="s">
        <v>43</v>
      </c>
      <c r="B83" s="15" t="s">
        <v>44</v>
      </c>
      <c r="C83" s="16">
        <v>-916</v>
      </c>
      <c r="D83" s="16">
        <v>-15</v>
      </c>
      <c r="E83" s="16">
        <f>C83+D83</f>
        <v>-931</v>
      </c>
      <c r="F83" s="16">
        <v>-15</v>
      </c>
    </row>
    <row r="84" spans="1:6" ht="18" customHeight="1" thickTop="1" thickBot="1" x14ac:dyDescent="0.25">
      <c r="A84" s="18" t="s">
        <v>65</v>
      </c>
      <c r="B84" s="10" t="s">
        <v>66</v>
      </c>
      <c r="C84" s="11">
        <v>0</v>
      </c>
      <c r="D84" s="11"/>
      <c r="E84" s="11">
        <f t="shared" si="30"/>
        <v>0</v>
      </c>
      <c r="F84" s="11"/>
    </row>
    <row r="85" spans="1:6" ht="18" customHeight="1" thickTop="1" thickBot="1" x14ac:dyDescent="0.25">
      <c r="A85" s="18" t="s">
        <v>133</v>
      </c>
      <c r="B85" s="10" t="s">
        <v>68</v>
      </c>
      <c r="C85" s="11">
        <v>64</v>
      </c>
      <c r="D85" s="11"/>
      <c r="E85" s="11">
        <f t="shared" si="30"/>
        <v>64</v>
      </c>
      <c r="F85" s="11"/>
    </row>
    <row r="86" spans="1:6" ht="18" customHeight="1" thickTop="1" thickBot="1" x14ac:dyDescent="0.25">
      <c r="A86" s="35" t="s">
        <v>134</v>
      </c>
      <c r="B86" s="24" t="s">
        <v>78</v>
      </c>
      <c r="C86" s="26">
        <f t="shared" ref="C86:D86" si="31">SUM(C87:C88)</f>
        <v>270</v>
      </c>
      <c r="D86" s="26">
        <f t="shared" si="31"/>
        <v>0</v>
      </c>
      <c r="E86" s="26">
        <f>SUM(E87:E88)</f>
        <v>270</v>
      </c>
      <c r="F86" s="26">
        <f t="shared" ref="F86" si="32">SUM(F87:F88)</f>
        <v>0</v>
      </c>
    </row>
    <row r="87" spans="1:6" ht="18" customHeight="1" thickTop="1" thickBot="1" x14ac:dyDescent="0.25">
      <c r="A87" s="18" t="s">
        <v>79</v>
      </c>
      <c r="B87" s="10" t="s">
        <v>80</v>
      </c>
      <c r="C87" s="11"/>
      <c r="D87" s="11"/>
      <c r="E87" s="11">
        <f>C87+D87</f>
        <v>0</v>
      </c>
      <c r="F87" s="11"/>
    </row>
    <row r="88" spans="1:6" ht="18" customHeight="1" thickTop="1" thickBot="1" x14ac:dyDescent="0.25">
      <c r="A88" s="18" t="s">
        <v>83</v>
      </c>
      <c r="B88" s="10" t="s">
        <v>84</v>
      </c>
      <c r="C88" s="11">
        <v>270</v>
      </c>
      <c r="D88" s="11"/>
      <c r="E88" s="11">
        <f>C88+D88</f>
        <v>270</v>
      </c>
      <c r="F88" s="11"/>
    </row>
    <row r="89" spans="1:6" ht="18" customHeight="1" thickTop="1" thickBot="1" x14ac:dyDescent="0.25">
      <c r="A89" s="19" t="s">
        <v>135</v>
      </c>
      <c r="B89" s="20" t="s">
        <v>136</v>
      </c>
      <c r="C89" s="21">
        <f>C90+C91+C92+C102+C103+C106</f>
        <v>20094</v>
      </c>
      <c r="D89" s="21">
        <f>D90+D91+D92+EA102+D103+D106</f>
        <v>15</v>
      </c>
      <c r="E89" s="21">
        <f>E90+E91+E92+E102+E103+E106</f>
        <v>20109</v>
      </c>
      <c r="F89" s="21">
        <f>F90+F91+F92+ED102+F103+F106</f>
        <v>15</v>
      </c>
    </row>
    <row r="90" spans="1:6" ht="18" customHeight="1" thickTop="1" thickBot="1" x14ac:dyDescent="0.25">
      <c r="A90" s="18" t="s">
        <v>137</v>
      </c>
      <c r="B90" s="10" t="s">
        <v>138</v>
      </c>
      <c r="C90" s="13">
        <f>-C83</f>
        <v>916</v>
      </c>
      <c r="D90" s="13">
        <f>-D83</f>
        <v>15</v>
      </c>
      <c r="E90" s="11">
        <f t="shared" ref="E90:E91" si="33">C90+D90</f>
        <v>931</v>
      </c>
      <c r="F90" s="13">
        <f>-F83</f>
        <v>15</v>
      </c>
    </row>
    <row r="91" spans="1:6" ht="18" customHeight="1" thickTop="1" thickBot="1" x14ac:dyDescent="0.25">
      <c r="A91" s="9" t="s">
        <v>49</v>
      </c>
      <c r="B91" s="10" t="s">
        <v>139</v>
      </c>
      <c r="C91" s="11">
        <v>0</v>
      </c>
      <c r="D91" s="11"/>
      <c r="E91" s="11">
        <f t="shared" si="33"/>
        <v>0</v>
      </c>
      <c r="F91" s="11"/>
    </row>
    <row r="92" spans="1:6" ht="18" customHeight="1" thickTop="1" thickBot="1" x14ac:dyDescent="0.25">
      <c r="A92" s="37" t="s">
        <v>140</v>
      </c>
      <c r="B92" s="24" t="s">
        <v>141</v>
      </c>
      <c r="C92" s="26">
        <f>SUM(C93:C97)+C99</f>
        <v>19178</v>
      </c>
      <c r="D92" s="26">
        <f>SUM(D93:D97)+D99</f>
        <v>0</v>
      </c>
      <c r="E92" s="26">
        <f>SUM(E93:E97)+E99</f>
        <v>19178</v>
      </c>
      <c r="F92" s="26">
        <f>SUM(F93:F97)+F99</f>
        <v>0</v>
      </c>
    </row>
    <row r="93" spans="1:6" ht="18" customHeight="1" thickTop="1" thickBot="1" x14ac:dyDescent="0.25">
      <c r="A93" s="9" t="s">
        <v>61</v>
      </c>
      <c r="B93" s="10" t="s">
        <v>142</v>
      </c>
      <c r="C93" s="11">
        <v>0</v>
      </c>
      <c r="D93" s="11"/>
      <c r="E93" s="11">
        <f t="shared" ref="E93:E94" si="34">C93+D93</f>
        <v>0</v>
      </c>
      <c r="F93" s="11"/>
    </row>
    <row r="94" spans="1:6" ht="18" customHeight="1" thickTop="1" thickBot="1" x14ac:dyDescent="0.25">
      <c r="A94" s="18" t="s">
        <v>63</v>
      </c>
      <c r="B94" s="10" t="s">
        <v>143</v>
      </c>
      <c r="C94" s="11">
        <v>0</v>
      </c>
      <c r="D94" s="11"/>
      <c r="E94" s="11">
        <f t="shared" si="34"/>
        <v>0</v>
      </c>
      <c r="F94" s="11"/>
    </row>
    <row r="95" spans="1:6" ht="18" customHeight="1" thickTop="1" thickBot="1" x14ac:dyDescent="0.25">
      <c r="A95" s="18" t="s">
        <v>144</v>
      </c>
      <c r="B95" s="10" t="s">
        <v>145</v>
      </c>
      <c r="C95" s="11"/>
      <c r="D95" s="16"/>
      <c r="E95" s="11">
        <f>C95+D95</f>
        <v>0</v>
      </c>
      <c r="F95" s="16"/>
    </row>
    <row r="96" spans="1:6" ht="18" customHeight="1" thickTop="1" thickBot="1" x14ac:dyDescent="0.25">
      <c r="A96" s="38" t="s">
        <v>71</v>
      </c>
      <c r="B96" s="39" t="s">
        <v>146</v>
      </c>
      <c r="C96" s="40">
        <v>14492</v>
      </c>
      <c r="D96" s="40"/>
      <c r="E96" s="40">
        <f>C96+D96</f>
        <v>14492</v>
      </c>
      <c r="F96" s="40"/>
    </row>
    <row r="97" spans="1:6" ht="18" customHeight="1" thickTop="1" thickBot="1" x14ac:dyDescent="0.25">
      <c r="A97" s="41" t="s">
        <v>73</v>
      </c>
      <c r="B97" s="42" t="s">
        <v>147</v>
      </c>
      <c r="C97" s="43">
        <f>C98</f>
        <v>0</v>
      </c>
      <c r="D97" s="43">
        <f>D98</f>
        <v>0</v>
      </c>
      <c r="E97" s="43">
        <f t="shared" ref="E97" si="35">E98</f>
        <v>0</v>
      </c>
      <c r="F97" s="43">
        <f>F98</f>
        <v>0</v>
      </c>
    </row>
    <row r="98" spans="1:6" ht="18" customHeight="1" thickTop="1" thickBot="1" x14ac:dyDescent="0.25">
      <c r="A98" s="18" t="s">
        <v>148</v>
      </c>
      <c r="B98" s="10" t="s">
        <v>149</v>
      </c>
      <c r="C98" s="11"/>
      <c r="D98" s="11"/>
      <c r="E98" s="11">
        <f>C98+D98</f>
        <v>0</v>
      </c>
      <c r="F98" s="11"/>
    </row>
    <row r="99" spans="1:6" ht="18" customHeight="1" thickTop="1" thickBot="1" x14ac:dyDescent="0.25">
      <c r="A99" s="41" t="s">
        <v>75</v>
      </c>
      <c r="B99" s="42" t="s">
        <v>76</v>
      </c>
      <c r="C99" s="43">
        <f>SUM(C100:C101)</f>
        <v>4686</v>
      </c>
      <c r="D99" s="43">
        <f t="shared" ref="D99:E99" si="36">SUM(D100:D101)</f>
        <v>0</v>
      </c>
      <c r="E99" s="43">
        <f t="shared" si="36"/>
        <v>4686</v>
      </c>
      <c r="F99" s="43">
        <f t="shared" ref="F99" si="37">SUM(F100:F101)</f>
        <v>0</v>
      </c>
    </row>
    <row r="100" spans="1:6" ht="18" customHeight="1" thickTop="1" thickBot="1" x14ac:dyDescent="0.25">
      <c r="A100" s="18" t="s">
        <v>150</v>
      </c>
      <c r="B100" s="10" t="s">
        <v>151</v>
      </c>
      <c r="C100" s="11">
        <v>3937</v>
      </c>
      <c r="D100" s="11"/>
      <c r="E100" s="11">
        <f t="shared" ref="E100:E101" si="38">C100+D100</f>
        <v>3937</v>
      </c>
      <c r="F100" s="11"/>
    </row>
    <row r="101" spans="1:6" ht="18" customHeight="1" thickTop="1" thickBot="1" x14ac:dyDescent="0.25">
      <c r="A101" s="18" t="s">
        <v>152</v>
      </c>
      <c r="B101" s="10" t="s">
        <v>153</v>
      </c>
      <c r="C101" s="11">
        <v>749</v>
      </c>
      <c r="D101" s="11"/>
      <c r="E101" s="11">
        <f t="shared" si="38"/>
        <v>749</v>
      </c>
      <c r="F101" s="11"/>
    </row>
    <row r="102" spans="1:6" ht="18" customHeight="1" thickTop="1" thickBot="1" x14ac:dyDescent="0.25">
      <c r="A102" s="18" t="s">
        <v>81</v>
      </c>
      <c r="B102" s="10" t="s">
        <v>154</v>
      </c>
      <c r="C102" s="11"/>
      <c r="D102" s="11"/>
      <c r="E102" s="11">
        <f>C102+D102</f>
        <v>0</v>
      </c>
      <c r="F102" s="11"/>
    </row>
    <row r="103" spans="1:6" ht="18" customHeight="1" thickTop="1" thickBot="1" x14ac:dyDescent="0.25">
      <c r="A103" s="37" t="s">
        <v>85</v>
      </c>
      <c r="B103" s="24" t="s">
        <v>155</v>
      </c>
      <c r="C103" s="26">
        <f>SUM(C104:C105)</f>
        <v>0</v>
      </c>
      <c r="D103" s="26">
        <f>SUM(D104:D105)</f>
        <v>0</v>
      </c>
      <c r="E103" s="26">
        <f t="shared" ref="E103" si="39">SUM(E104:E105)</f>
        <v>0</v>
      </c>
      <c r="F103" s="26">
        <f>SUM(F104:F105)</f>
        <v>0</v>
      </c>
    </row>
    <row r="104" spans="1:6" ht="18" customHeight="1" thickTop="1" thickBot="1" x14ac:dyDescent="0.25">
      <c r="A104" s="18" t="s">
        <v>156</v>
      </c>
      <c r="B104" s="10" t="s">
        <v>157</v>
      </c>
      <c r="C104" s="11">
        <v>0</v>
      </c>
      <c r="D104" s="11"/>
      <c r="E104" s="11">
        <f t="shared" ref="E104:E105" si="40">C104+D104</f>
        <v>0</v>
      </c>
      <c r="F104" s="11"/>
    </row>
    <row r="105" spans="1:6" ht="18" customHeight="1" thickTop="1" thickBot="1" x14ac:dyDescent="0.25">
      <c r="A105" s="18" t="s">
        <v>158</v>
      </c>
      <c r="B105" s="10" t="s">
        <v>159</v>
      </c>
      <c r="C105" s="11">
        <v>0</v>
      </c>
      <c r="D105" s="11"/>
      <c r="E105" s="11">
        <f t="shared" si="40"/>
        <v>0</v>
      </c>
      <c r="F105" s="11"/>
    </row>
    <row r="106" spans="1:6" ht="18" customHeight="1" thickTop="1" thickBot="1" x14ac:dyDescent="0.25">
      <c r="A106" s="37" t="s">
        <v>87</v>
      </c>
      <c r="B106" s="24" t="s">
        <v>160</v>
      </c>
      <c r="C106" s="26">
        <f>SUM(C107:C110)</f>
        <v>0</v>
      </c>
      <c r="D106" s="26">
        <f>SUM(D107:D110)</f>
        <v>0</v>
      </c>
      <c r="E106" s="26">
        <f t="shared" ref="E106" si="41">SUM(E107:E110)</f>
        <v>0</v>
      </c>
      <c r="F106" s="26">
        <f>SUM(F107:F110)</f>
        <v>0</v>
      </c>
    </row>
    <row r="107" spans="1:6" ht="18" customHeight="1" thickTop="1" thickBot="1" x14ac:dyDescent="0.25">
      <c r="A107" s="18" t="s">
        <v>156</v>
      </c>
      <c r="B107" s="10" t="s">
        <v>161</v>
      </c>
      <c r="C107" s="11"/>
      <c r="D107" s="11"/>
      <c r="E107" s="11">
        <f t="shared" ref="E107:E110" si="42">C107+D107</f>
        <v>0</v>
      </c>
      <c r="F107" s="11"/>
    </row>
    <row r="108" spans="1:6" ht="18" customHeight="1" thickTop="1" thickBot="1" x14ac:dyDescent="0.25">
      <c r="A108" s="18" t="s">
        <v>162</v>
      </c>
      <c r="B108" s="10" t="s">
        <v>163</v>
      </c>
      <c r="C108" s="11">
        <v>0</v>
      </c>
      <c r="D108" s="11"/>
      <c r="E108" s="11">
        <f t="shared" si="42"/>
        <v>0</v>
      </c>
      <c r="F108" s="11"/>
    </row>
    <row r="109" spans="1:6" ht="18" customHeight="1" thickTop="1" thickBot="1" x14ac:dyDescent="0.25">
      <c r="A109" s="18" t="s">
        <v>158</v>
      </c>
      <c r="B109" s="10" t="s">
        <v>164</v>
      </c>
      <c r="C109" s="11">
        <v>0</v>
      </c>
      <c r="D109" s="11"/>
      <c r="E109" s="11">
        <f t="shared" si="42"/>
        <v>0</v>
      </c>
      <c r="F109" s="11"/>
    </row>
    <row r="110" spans="1:6" ht="18" customHeight="1" thickTop="1" thickBot="1" x14ac:dyDescent="0.25">
      <c r="A110" s="18" t="s">
        <v>165</v>
      </c>
      <c r="B110" s="10" t="s">
        <v>166</v>
      </c>
      <c r="C110" s="11">
        <v>0</v>
      </c>
      <c r="D110" s="11"/>
      <c r="E110" s="11">
        <f t="shared" si="42"/>
        <v>0</v>
      </c>
      <c r="F110" s="11"/>
    </row>
    <row r="111" spans="1:6" ht="18" customHeight="1" thickTop="1" thickBot="1" x14ac:dyDescent="0.35">
      <c r="A111" s="44" t="s">
        <v>167</v>
      </c>
      <c r="B111" s="45">
        <v>4902</v>
      </c>
      <c r="C111" s="46">
        <f t="shared" ref="C111:D111" si="43">C112+C113+C114+C115+C116+C119+C120+C125+C129+C134+C138</f>
        <v>26190</v>
      </c>
      <c r="D111" s="46">
        <f t="shared" si="43"/>
        <v>94</v>
      </c>
      <c r="E111" s="46">
        <f>E112+E113+E114+E115+E116+E119+E120+E125+E129+E134+E138</f>
        <v>26284</v>
      </c>
      <c r="F111" s="46">
        <f t="shared" ref="F111" si="44">F112+F113+F114+F115+F116+F119+F120+F125+F129+F134+F138</f>
        <v>94</v>
      </c>
    </row>
    <row r="112" spans="1:6" ht="18" customHeight="1" thickTop="1" thickBot="1" x14ac:dyDescent="0.35">
      <c r="A112" s="47" t="s">
        <v>168</v>
      </c>
      <c r="B112" s="48">
        <v>51020103</v>
      </c>
      <c r="C112" s="49">
        <f>C140+C171</f>
        <v>3989</v>
      </c>
      <c r="D112" s="50">
        <f>D140+D171</f>
        <v>50</v>
      </c>
      <c r="E112" s="49">
        <f>E140+E171</f>
        <v>4039</v>
      </c>
      <c r="F112" s="50">
        <f>F140+F171</f>
        <v>50</v>
      </c>
    </row>
    <row r="113" spans="1:6" ht="18" customHeight="1" thickTop="1" thickBot="1" x14ac:dyDescent="0.35">
      <c r="A113" s="47" t="s">
        <v>169</v>
      </c>
      <c r="B113" s="48">
        <v>540250</v>
      </c>
      <c r="C113" s="49">
        <f t="shared" ref="C113:E114" si="45">C141</f>
        <v>0</v>
      </c>
      <c r="D113" s="49">
        <f t="shared" si="45"/>
        <v>0</v>
      </c>
      <c r="E113" s="49">
        <f t="shared" si="45"/>
        <v>0</v>
      </c>
      <c r="F113" s="49">
        <f t="shared" ref="F113:F114" si="46">F141</f>
        <v>0</v>
      </c>
    </row>
    <row r="114" spans="1:6" ht="18" customHeight="1" thickTop="1" thickBot="1" x14ac:dyDescent="0.35">
      <c r="A114" s="47" t="s">
        <v>170</v>
      </c>
      <c r="B114" s="48">
        <v>550230</v>
      </c>
      <c r="C114" s="49">
        <f t="shared" si="45"/>
        <v>48</v>
      </c>
      <c r="D114" s="49">
        <f t="shared" si="45"/>
        <v>0</v>
      </c>
      <c r="E114" s="49">
        <f t="shared" si="45"/>
        <v>48</v>
      </c>
      <c r="F114" s="49">
        <f t="shared" si="46"/>
        <v>0</v>
      </c>
    </row>
    <row r="115" spans="1:6" ht="18" customHeight="1" thickTop="1" thickBot="1" x14ac:dyDescent="0.35">
      <c r="A115" s="47" t="s">
        <v>171</v>
      </c>
      <c r="B115" s="48">
        <v>6102</v>
      </c>
      <c r="C115" s="49">
        <f>C143+C172</f>
        <v>89</v>
      </c>
      <c r="D115" s="51">
        <f>D143+D172</f>
        <v>0</v>
      </c>
      <c r="E115" s="49">
        <f>E143+E172</f>
        <v>89</v>
      </c>
      <c r="F115" s="51">
        <f>F143+F172</f>
        <v>0</v>
      </c>
    </row>
    <row r="116" spans="1:6" ht="18" customHeight="1" thickTop="1" thickBot="1" x14ac:dyDescent="0.35">
      <c r="A116" s="47" t="s">
        <v>172</v>
      </c>
      <c r="B116" s="48">
        <v>6502</v>
      </c>
      <c r="C116" s="49">
        <f>SUM(C117:C118)</f>
        <v>935</v>
      </c>
      <c r="D116" s="52">
        <f>SUM(D117:D118)</f>
        <v>0</v>
      </c>
      <c r="E116" s="49">
        <f>SUM(E117:E118)</f>
        <v>935</v>
      </c>
      <c r="F116" s="52">
        <f>SUM(F117:F118)</f>
        <v>0</v>
      </c>
    </row>
    <row r="117" spans="1:6" ht="18" customHeight="1" thickTop="1" thickBot="1" x14ac:dyDescent="0.3">
      <c r="A117" s="53" t="s">
        <v>173</v>
      </c>
      <c r="B117" s="54">
        <v>65020401</v>
      </c>
      <c r="C117" s="55">
        <f>C147+C174</f>
        <v>932</v>
      </c>
      <c r="D117" s="56">
        <f>D147+D174</f>
        <v>0</v>
      </c>
      <c r="E117" s="55">
        <f>E147+E174</f>
        <v>932</v>
      </c>
      <c r="F117" s="56">
        <f>F147+F174</f>
        <v>0</v>
      </c>
    </row>
    <row r="118" spans="1:6" ht="18" customHeight="1" thickTop="1" thickBot="1" x14ac:dyDescent="0.3">
      <c r="A118" s="53" t="s">
        <v>174</v>
      </c>
      <c r="B118" s="54">
        <v>650250</v>
      </c>
      <c r="C118" s="57">
        <f>C148</f>
        <v>3</v>
      </c>
      <c r="D118" s="58">
        <f>D148</f>
        <v>0</v>
      </c>
      <c r="E118" s="57">
        <f t="shared" ref="E118" si="47">E148</f>
        <v>3</v>
      </c>
      <c r="F118" s="58">
        <f>F148</f>
        <v>0</v>
      </c>
    </row>
    <row r="119" spans="1:6" ht="18" customHeight="1" thickTop="1" thickBot="1" x14ac:dyDescent="0.3">
      <c r="A119" s="59" t="s">
        <v>175</v>
      </c>
      <c r="B119" s="60">
        <v>66025050</v>
      </c>
      <c r="C119" s="57">
        <f>C149+C176</f>
        <v>4</v>
      </c>
      <c r="D119" s="61">
        <f>D149+D176</f>
        <v>0</v>
      </c>
      <c r="E119" s="57">
        <f>E149+E176</f>
        <v>4</v>
      </c>
      <c r="F119" s="61">
        <f>F149+F176</f>
        <v>0</v>
      </c>
    </row>
    <row r="120" spans="1:6" ht="18" customHeight="1" thickTop="1" thickBot="1" x14ac:dyDescent="0.35">
      <c r="A120" s="47" t="s">
        <v>176</v>
      </c>
      <c r="B120" s="48">
        <v>6702</v>
      </c>
      <c r="C120" s="49">
        <f t="shared" ref="C120:E120" si="48">SUM(C121:C124)</f>
        <v>2288</v>
      </c>
      <c r="D120" s="51">
        <f t="shared" si="48"/>
        <v>0</v>
      </c>
      <c r="E120" s="49">
        <f t="shared" si="48"/>
        <v>2288</v>
      </c>
      <c r="F120" s="51">
        <f t="shared" ref="F120" si="49">SUM(F121:F124)</f>
        <v>0</v>
      </c>
    </row>
    <row r="121" spans="1:6" ht="18" customHeight="1" thickTop="1" thickBot="1" x14ac:dyDescent="0.3">
      <c r="A121" s="53" t="s">
        <v>177</v>
      </c>
      <c r="B121" s="54">
        <v>67020307</v>
      </c>
      <c r="C121" s="56">
        <f t="shared" ref="C121:D122" si="50">C151+C178</f>
        <v>2051</v>
      </c>
      <c r="D121" s="58">
        <f t="shared" si="50"/>
        <v>0</v>
      </c>
      <c r="E121" s="57">
        <f>E151+E178</f>
        <v>2051</v>
      </c>
      <c r="F121" s="58">
        <f t="shared" ref="F121:F122" si="51">F151+F178</f>
        <v>0</v>
      </c>
    </row>
    <row r="122" spans="1:6" ht="18" customHeight="1" thickTop="1" thickBot="1" x14ac:dyDescent="0.3">
      <c r="A122" s="59" t="s">
        <v>178</v>
      </c>
      <c r="B122" s="60">
        <v>67020312</v>
      </c>
      <c r="C122" s="56">
        <f t="shared" si="50"/>
        <v>0</v>
      </c>
      <c r="D122" s="58">
        <f t="shared" si="50"/>
        <v>0</v>
      </c>
      <c r="E122" s="57">
        <f>E152+E179</f>
        <v>0</v>
      </c>
      <c r="F122" s="58">
        <f t="shared" si="51"/>
        <v>0</v>
      </c>
    </row>
    <row r="123" spans="1:6" ht="18" customHeight="1" thickTop="1" thickBot="1" x14ac:dyDescent="0.3">
      <c r="A123" s="59" t="s">
        <v>179</v>
      </c>
      <c r="B123" s="60" t="s">
        <v>180</v>
      </c>
      <c r="C123" s="57">
        <f>C153+C180</f>
        <v>201</v>
      </c>
      <c r="D123" s="57">
        <f>D153+D180</f>
        <v>0</v>
      </c>
      <c r="E123" s="57">
        <f>E153+E180</f>
        <v>201</v>
      </c>
      <c r="F123" s="57">
        <f>F153+F180</f>
        <v>0</v>
      </c>
    </row>
    <row r="124" spans="1:6" ht="18" customHeight="1" thickTop="1" thickBot="1" x14ac:dyDescent="0.3">
      <c r="A124" s="59" t="s">
        <v>181</v>
      </c>
      <c r="B124" s="60">
        <v>670250</v>
      </c>
      <c r="C124" s="57">
        <f t="shared" ref="C124:D124" si="52">C154+C181</f>
        <v>36</v>
      </c>
      <c r="D124" s="57">
        <f t="shared" si="52"/>
        <v>0</v>
      </c>
      <c r="E124" s="57">
        <f>E154+E181</f>
        <v>36</v>
      </c>
      <c r="F124" s="57">
        <f t="shared" ref="F124" si="53">F154+F181</f>
        <v>0</v>
      </c>
    </row>
    <row r="125" spans="1:6" ht="18" customHeight="1" thickTop="1" thickBot="1" x14ac:dyDescent="0.35">
      <c r="A125" s="47" t="s">
        <v>182</v>
      </c>
      <c r="B125" s="62" t="s">
        <v>183</v>
      </c>
      <c r="C125" s="49">
        <f t="shared" ref="C125:E125" si="54">SUM(C126:C128)</f>
        <v>2750</v>
      </c>
      <c r="D125" s="51">
        <f t="shared" si="54"/>
        <v>0</v>
      </c>
      <c r="E125" s="49">
        <f t="shared" si="54"/>
        <v>2750</v>
      </c>
      <c r="F125" s="51">
        <f t="shared" ref="F125" si="55">SUM(F126:F128)</f>
        <v>0</v>
      </c>
    </row>
    <row r="126" spans="1:6" ht="18" customHeight="1" thickTop="1" thickBot="1" x14ac:dyDescent="0.3">
      <c r="A126" s="53" t="s">
        <v>184</v>
      </c>
      <c r="B126" s="54">
        <v>68020502</v>
      </c>
      <c r="C126" s="57">
        <f>C156</f>
        <v>2686</v>
      </c>
      <c r="D126" s="61">
        <f>D156</f>
        <v>0</v>
      </c>
      <c r="E126" s="57">
        <f t="shared" ref="E126:E128" si="56">E156</f>
        <v>2686</v>
      </c>
      <c r="F126" s="61">
        <f>F156</f>
        <v>0</v>
      </c>
    </row>
    <row r="127" spans="1:6" ht="18" customHeight="1" thickTop="1" thickBot="1" x14ac:dyDescent="0.3">
      <c r="A127" s="53" t="s">
        <v>185</v>
      </c>
      <c r="B127" s="54">
        <v>68021501</v>
      </c>
      <c r="C127" s="57">
        <f t="shared" ref="C127:D128" si="57">C157</f>
        <v>64</v>
      </c>
      <c r="D127" s="63">
        <f t="shared" si="57"/>
        <v>0</v>
      </c>
      <c r="E127" s="57">
        <f t="shared" si="56"/>
        <v>64</v>
      </c>
      <c r="F127" s="63">
        <f t="shared" ref="F127:F128" si="58">F157</f>
        <v>0</v>
      </c>
    </row>
    <row r="128" spans="1:6" ht="18" customHeight="1" thickTop="1" thickBot="1" x14ac:dyDescent="0.3">
      <c r="A128" s="53" t="s">
        <v>186</v>
      </c>
      <c r="B128" s="54">
        <v>68025050</v>
      </c>
      <c r="C128" s="57">
        <f t="shared" si="57"/>
        <v>0</v>
      </c>
      <c r="D128" s="57">
        <f t="shared" si="57"/>
        <v>0</v>
      </c>
      <c r="E128" s="57">
        <f t="shared" si="56"/>
        <v>0</v>
      </c>
      <c r="F128" s="57">
        <f t="shared" si="58"/>
        <v>0</v>
      </c>
    </row>
    <row r="129" spans="1:6" ht="18" customHeight="1" thickTop="1" thickBot="1" x14ac:dyDescent="0.35">
      <c r="A129" s="47" t="s">
        <v>187</v>
      </c>
      <c r="B129" s="48">
        <v>7002</v>
      </c>
      <c r="C129" s="49">
        <f>SUM(C130:C133)</f>
        <v>402</v>
      </c>
      <c r="D129" s="49">
        <f>SUM(D130:D133)</f>
        <v>30</v>
      </c>
      <c r="E129" s="49">
        <f t="shared" ref="E129" si="59">SUM(E130:E133)</f>
        <v>432</v>
      </c>
      <c r="F129" s="49">
        <f>SUM(F130:F133)</f>
        <v>30</v>
      </c>
    </row>
    <row r="130" spans="1:6" ht="18" customHeight="1" thickTop="1" thickBot="1" x14ac:dyDescent="0.3">
      <c r="A130" s="53" t="s">
        <v>188</v>
      </c>
      <c r="B130" s="54">
        <v>70020501</v>
      </c>
      <c r="C130" s="57">
        <f>C160</f>
        <v>0</v>
      </c>
      <c r="D130" s="57">
        <f>D160</f>
        <v>0</v>
      </c>
      <c r="E130" s="57">
        <f t="shared" ref="E130" si="60">E160</f>
        <v>0</v>
      </c>
      <c r="F130" s="57">
        <f>F160</f>
        <v>0</v>
      </c>
    </row>
    <row r="131" spans="1:6" ht="18" customHeight="1" thickTop="1" thickBot="1" x14ac:dyDescent="0.3">
      <c r="A131" s="53" t="s">
        <v>189</v>
      </c>
      <c r="B131" s="54">
        <v>700206</v>
      </c>
      <c r="C131" s="57">
        <f t="shared" ref="C131:D133" si="61">C161+C183</f>
        <v>132</v>
      </c>
      <c r="D131" s="61">
        <f t="shared" si="61"/>
        <v>30</v>
      </c>
      <c r="E131" s="57">
        <f>E161+E183</f>
        <v>162</v>
      </c>
      <c r="F131" s="61">
        <f>F161+F183</f>
        <v>30</v>
      </c>
    </row>
    <row r="132" spans="1:6" ht="18" customHeight="1" thickTop="1" thickBot="1" x14ac:dyDescent="0.3">
      <c r="A132" s="53" t="s">
        <v>190</v>
      </c>
      <c r="B132" s="54">
        <v>700207</v>
      </c>
      <c r="C132" s="57">
        <f t="shared" si="61"/>
        <v>0</v>
      </c>
      <c r="D132" s="57">
        <f t="shared" si="61"/>
        <v>0</v>
      </c>
      <c r="E132" s="57">
        <f>E162+E184</f>
        <v>0</v>
      </c>
      <c r="F132" s="57">
        <f t="shared" ref="F132:F133" si="62">F162+F184</f>
        <v>0</v>
      </c>
    </row>
    <row r="133" spans="1:6" ht="18" customHeight="1" thickTop="1" thickBot="1" x14ac:dyDescent="0.3">
      <c r="A133" s="53" t="s">
        <v>191</v>
      </c>
      <c r="B133" s="54">
        <v>700250</v>
      </c>
      <c r="C133" s="57">
        <f t="shared" si="61"/>
        <v>270</v>
      </c>
      <c r="D133" s="56">
        <f t="shared" si="61"/>
        <v>0</v>
      </c>
      <c r="E133" s="57">
        <f>E163+E185</f>
        <v>270</v>
      </c>
      <c r="F133" s="56">
        <f t="shared" si="62"/>
        <v>0</v>
      </c>
    </row>
    <row r="134" spans="1:6" ht="18" customHeight="1" thickTop="1" thickBot="1" x14ac:dyDescent="0.35">
      <c r="A134" s="47" t="s">
        <v>192</v>
      </c>
      <c r="B134" s="48">
        <v>7402</v>
      </c>
      <c r="C134" s="49">
        <f>SUM(C135:C137)</f>
        <v>7349</v>
      </c>
      <c r="D134" s="51">
        <f>SUM(D135:D137)</f>
        <v>0</v>
      </c>
      <c r="E134" s="49">
        <f t="shared" ref="E134" si="63">SUM(E135:E137)</f>
        <v>7349</v>
      </c>
      <c r="F134" s="51">
        <f>SUM(F135:F137)</f>
        <v>0</v>
      </c>
    </row>
    <row r="135" spans="1:6" ht="18" customHeight="1" thickTop="1" thickBot="1" x14ac:dyDescent="0.3">
      <c r="A135" s="53" t="s">
        <v>193</v>
      </c>
      <c r="B135" s="54">
        <v>74020501</v>
      </c>
      <c r="C135" s="57">
        <f>C165+C187</f>
        <v>5</v>
      </c>
      <c r="D135" s="61">
        <f>D165+D187</f>
        <v>0</v>
      </c>
      <c r="E135" s="57">
        <f>E165+E187</f>
        <v>5</v>
      </c>
      <c r="F135" s="61">
        <f>F165+F187</f>
        <v>0</v>
      </c>
    </row>
    <row r="136" spans="1:6" ht="18" customHeight="1" thickTop="1" thickBot="1" x14ac:dyDescent="0.3">
      <c r="A136" s="53" t="s">
        <v>194</v>
      </c>
      <c r="B136" s="54">
        <v>74020502</v>
      </c>
      <c r="C136" s="57">
        <v>18</v>
      </c>
      <c r="D136" s="61">
        <f>D166+D188</f>
        <v>0</v>
      </c>
      <c r="E136" s="57">
        <f>E166+E188</f>
        <v>18</v>
      </c>
      <c r="F136" s="61">
        <f>F166+F188</f>
        <v>0</v>
      </c>
    </row>
    <row r="137" spans="1:6" ht="18" customHeight="1" thickTop="1" thickBot="1" x14ac:dyDescent="0.3">
      <c r="A137" s="53" t="s">
        <v>195</v>
      </c>
      <c r="B137" s="54">
        <v>740206</v>
      </c>
      <c r="C137" s="57">
        <f t="shared" ref="C137:D138" si="64">C167+C189</f>
        <v>7326</v>
      </c>
      <c r="D137" s="61">
        <f t="shared" si="64"/>
        <v>0</v>
      </c>
      <c r="E137" s="57">
        <f>E167+E189</f>
        <v>7326</v>
      </c>
      <c r="F137" s="61">
        <f t="shared" ref="F137:F138" si="65">F167+F189</f>
        <v>0</v>
      </c>
    </row>
    <row r="138" spans="1:6" ht="18" customHeight="1" thickTop="1" thickBot="1" x14ac:dyDescent="0.35">
      <c r="A138" s="47" t="s">
        <v>196</v>
      </c>
      <c r="B138" s="48">
        <v>84020301</v>
      </c>
      <c r="C138" s="49">
        <f t="shared" si="64"/>
        <v>8336</v>
      </c>
      <c r="D138" s="51">
        <f t="shared" si="64"/>
        <v>14</v>
      </c>
      <c r="E138" s="49">
        <f>E168+E190</f>
        <v>8350</v>
      </c>
      <c r="F138" s="51">
        <f t="shared" si="65"/>
        <v>14</v>
      </c>
    </row>
    <row r="139" spans="1:6" ht="18" customHeight="1" thickTop="1" thickBot="1" x14ac:dyDescent="0.35">
      <c r="A139" s="64" t="s">
        <v>197</v>
      </c>
      <c r="B139" s="65" t="s">
        <v>198</v>
      </c>
      <c r="C139" s="66">
        <f>C140+C141+C142+C143+C146+C149+C150+C155+C159+C164+C168</f>
        <v>5816</v>
      </c>
      <c r="D139" s="67">
        <f>D140+D141+D142+D143+D146+D149+D150+D155+D159+D164+D168</f>
        <v>79</v>
      </c>
      <c r="E139" s="66">
        <f>E140+E141+E142+E143+E146+E149+E150+E155+E159+E164+E168</f>
        <v>5895</v>
      </c>
      <c r="F139" s="67">
        <f>F140+F141+F142+F143+F146+F149+F150+F155+F159+F164+F168</f>
        <v>79</v>
      </c>
    </row>
    <row r="140" spans="1:6" ht="18" customHeight="1" thickTop="1" thickBot="1" x14ac:dyDescent="0.35">
      <c r="A140" s="68" t="s">
        <v>168</v>
      </c>
      <c r="B140" s="69" t="s">
        <v>199</v>
      </c>
      <c r="C140" s="70">
        <v>1942</v>
      </c>
      <c r="D140" s="71">
        <v>50</v>
      </c>
      <c r="E140" s="70">
        <f>C140+D140</f>
        <v>1992</v>
      </c>
      <c r="F140" s="71">
        <v>50</v>
      </c>
    </row>
    <row r="141" spans="1:6" ht="18" customHeight="1" thickTop="1" thickBot="1" x14ac:dyDescent="0.35">
      <c r="A141" s="68" t="s">
        <v>169</v>
      </c>
      <c r="B141" s="69" t="s">
        <v>200</v>
      </c>
      <c r="C141" s="70"/>
      <c r="D141" s="71"/>
      <c r="E141" s="70">
        <f>C141+D141</f>
        <v>0</v>
      </c>
      <c r="F141" s="71"/>
    </row>
    <row r="142" spans="1:6" ht="18" customHeight="1" thickTop="1" thickBot="1" x14ac:dyDescent="0.35">
      <c r="A142" s="68" t="s">
        <v>170</v>
      </c>
      <c r="B142" s="69" t="s">
        <v>201</v>
      </c>
      <c r="C142" s="70">
        <v>48</v>
      </c>
      <c r="D142" s="71"/>
      <c r="E142" s="70">
        <f t="shared" ref="E142" si="66">C142+D142</f>
        <v>48</v>
      </c>
      <c r="F142" s="71"/>
    </row>
    <row r="143" spans="1:6" ht="18" customHeight="1" thickTop="1" thickBot="1" x14ac:dyDescent="0.35">
      <c r="A143" s="68" t="s">
        <v>171</v>
      </c>
      <c r="B143" s="69" t="s">
        <v>202</v>
      </c>
      <c r="C143" s="71">
        <f t="shared" ref="C143:E143" si="67">SUM(C144:C145)</f>
        <v>89</v>
      </c>
      <c r="D143" s="71">
        <f t="shared" si="67"/>
        <v>0</v>
      </c>
      <c r="E143" s="70">
        <f t="shared" si="67"/>
        <v>89</v>
      </c>
      <c r="F143" s="71">
        <f t="shared" ref="F143" si="68">SUM(F144:F145)</f>
        <v>0</v>
      </c>
    </row>
    <row r="144" spans="1:6" ht="18" customHeight="1" thickTop="1" thickBot="1" x14ac:dyDescent="0.35">
      <c r="A144" s="72" t="s">
        <v>203</v>
      </c>
      <c r="B144" s="60" t="s">
        <v>204</v>
      </c>
      <c r="C144" s="73">
        <v>89</v>
      </c>
      <c r="D144" s="61"/>
      <c r="E144" s="73">
        <f t="shared" ref="E144:E145" si="69">C144+D144</f>
        <v>89</v>
      </c>
      <c r="F144" s="61"/>
    </row>
    <row r="145" spans="1:6" ht="18" customHeight="1" thickTop="1" thickBot="1" x14ac:dyDescent="0.35">
      <c r="A145" s="72" t="s">
        <v>205</v>
      </c>
      <c r="B145" s="60" t="s">
        <v>206</v>
      </c>
      <c r="C145" s="73"/>
      <c r="D145" s="73"/>
      <c r="E145" s="73">
        <f t="shared" si="69"/>
        <v>0</v>
      </c>
      <c r="F145" s="73"/>
    </row>
    <row r="146" spans="1:6" ht="18" customHeight="1" thickTop="1" thickBot="1" x14ac:dyDescent="0.35">
      <c r="A146" s="68" t="s">
        <v>172</v>
      </c>
      <c r="B146" s="69" t="s">
        <v>207</v>
      </c>
      <c r="C146" s="74">
        <f>SUM(C147:C148)</f>
        <v>259</v>
      </c>
      <c r="D146" s="71">
        <f>SUM(D147:D148)</f>
        <v>0</v>
      </c>
      <c r="E146" s="74">
        <f>SUM(E147:E148)</f>
        <v>259</v>
      </c>
      <c r="F146" s="71">
        <f>SUM(F147:F148)</f>
        <v>0</v>
      </c>
    </row>
    <row r="147" spans="1:6" ht="18" customHeight="1" thickTop="1" thickBot="1" x14ac:dyDescent="0.3">
      <c r="A147" s="59" t="s">
        <v>173</v>
      </c>
      <c r="B147" s="60" t="s">
        <v>208</v>
      </c>
      <c r="C147" s="73">
        <v>256</v>
      </c>
      <c r="D147" s="56"/>
      <c r="E147" s="73">
        <f t="shared" ref="E147:E148" si="70">C147+D147</f>
        <v>256</v>
      </c>
      <c r="F147" s="56"/>
    </row>
    <row r="148" spans="1:6" ht="18" customHeight="1" thickTop="1" thickBot="1" x14ac:dyDescent="0.3">
      <c r="A148" s="59" t="s">
        <v>174</v>
      </c>
      <c r="B148" s="60" t="s">
        <v>209</v>
      </c>
      <c r="C148" s="73">
        <v>3</v>
      </c>
      <c r="D148" s="61"/>
      <c r="E148" s="73">
        <f t="shared" si="70"/>
        <v>3</v>
      </c>
      <c r="F148" s="61"/>
    </row>
    <row r="149" spans="1:6" ht="18" customHeight="1" thickTop="1" thickBot="1" x14ac:dyDescent="0.3">
      <c r="A149" s="75" t="s">
        <v>175</v>
      </c>
      <c r="B149" s="69" t="s">
        <v>210</v>
      </c>
      <c r="C149" s="70">
        <v>4</v>
      </c>
      <c r="D149" s="74"/>
      <c r="E149" s="70">
        <f>C149+D149</f>
        <v>4</v>
      </c>
      <c r="F149" s="74"/>
    </row>
    <row r="150" spans="1:6" ht="18" customHeight="1" thickTop="1" thickBot="1" x14ac:dyDescent="0.35">
      <c r="A150" s="68" t="s">
        <v>176</v>
      </c>
      <c r="B150" s="69" t="s">
        <v>211</v>
      </c>
      <c r="C150" s="76">
        <f>SUM(C151:C154)</f>
        <v>106</v>
      </c>
      <c r="D150" s="71">
        <f>SUM(D151:D154)</f>
        <v>-15</v>
      </c>
      <c r="E150" s="70">
        <f t="shared" ref="E150" si="71">SUM(E151:E154)</f>
        <v>91</v>
      </c>
      <c r="F150" s="71">
        <f>SUM(F151:F154)</f>
        <v>-15</v>
      </c>
    </row>
    <row r="151" spans="1:6" ht="18" customHeight="1" thickTop="1" thickBot="1" x14ac:dyDescent="0.3">
      <c r="A151" s="59" t="s">
        <v>177</v>
      </c>
      <c r="B151" s="60" t="s">
        <v>212</v>
      </c>
      <c r="C151" s="73">
        <v>20</v>
      </c>
      <c r="D151" s="56"/>
      <c r="E151" s="73">
        <f t="shared" ref="E151:E154" si="72">C151+D151</f>
        <v>20</v>
      </c>
      <c r="F151" s="56"/>
    </row>
    <row r="152" spans="1:6" ht="18" customHeight="1" thickTop="1" thickBot="1" x14ac:dyDescent="0.3">
      <c r="A152" s="59" t="s">
        <v>178</v>
      </c>
      <c r="B152" s="60" t="s">
        <v>213</v>
      </c>
      <c r="C152" s="73">
        <v>0</v>
      </c>
      <c r="D152" s="73"/>
      <c r="E152" s="73">
        <f t="shared" si="72"/>
        <v>0</v>
      </c>
      <c r="F152" s="73"/>
    </row>
    <row r="153" spans="1:6" ht="18" customHeight="1" thickTop="1" thickBot="1" x14ac:dyDescent="0.3">
      <c r="A153" s="59" t="s">
        <v>179</v>
      </c>
      <c r="B153" s="60" t="s">
        <v>214</v>
      </c>
      <c r="C153" s="73">
        <v>50</v>
      </c>
      <c r="D153" s="56">
        <v>-15</v>
      </c>
      <c r="E153" s="73">
        <f t="shared" si="72"/>
        <v>35</v>
      </c>
      <c r="F153" s="56">
        <v>-15</v>
      </c>
    </row>
    <row r="154" spans="1:6" ht="18" customHeight="1" thickTop="1" thickBot="1" x14ac:dyDescent="0.3">
      <c r="A154" s="59" t="s">
        <v>181</v>
      </c>
      <c r="B154" s="60" t="s">
        <v>215</v>
      </c>
      <c r="C154" s="73">
        <v>36</v>
      </c>
      <c r="D154" s="61"/>
      <c r="E154" s="73">
        <f t="shared" si="72"/>
        <v>36</v>
      </c>
      <c r="F154" s="61"/>
    </row>
    <row r="155" spans="1:6" ht="18" customHeight="1" thickTop="1" thickBot="1" x14ac:dyDescent="0.35">
      <c r="A155" s="68" t="s">
        <v>182</v>
      </c>
      <c r="B155" s="77" t="s">
        <v>216</v>
      </c>
      <c r="C155" s="76">
        <f t="shared" ref="C155:E155" si="73">SUM(C156:C158)</f>
        <v>2750</v>
      </c>
      <c r="D155" s="76">
        <f t="shared" si="73"/>
        <v>0</v>
      </c>
      <c r="E155" s="70">
        <f t="shared" si="73"/>
        <v>2750</v>
      </c>
      <c r="F155" s="76">
        <f t="shared" ref="F155" si="74">SUM(F156:F158)</f>
        <v>0</v>
      </c>
    </row>
    <row r="156" spans="1:6" ht="18" customHeight="1" thickTop="1" thickBot="1" x14ac:dyDescent="0.3">
      <c r="A156" s="59" t="s">
        <v>217</v>
      </c>
      <c r="B156" s="60" t="s">
        <v>218</v>
      </c>
      <c r="C156" s="73">
        <v>2686</v>
      </c>
      <c r="D156" s="61"/>
      <c r="E156" s="73">
        <f t="shared" ref="E156:E158" si="75">C156+D156</f>
        <v>2686</v>
      </c>
      <c r="F156" s="61"/>
    </row>
    <row r="157" spans="1:6" ht="18" customHeight="1" thickTop="1" thickBot="1" x14ac:dyDescent="0.3">
      <c r="A157" s="59" t="s">
        <v>185</v>
      </c>
      <c r="B157" s="60" t="s">
        <v>219</v>
      </c>
      <c r="C157" s="73">
        <v>64</v>
      </c>
      <c r="D157" s="63"/>
      <c r="E157" s="73">
        <f t="shared" si="75"/>
        <v>64</v>
      </c>
      <c r="F157" s="63"/>
    </row>
    <row r="158" spans="1:6" ht="18" customHeight="1" thickTop="1" thickBot="1" x14ac:dyDescent="0.3">
      <c r="A158" s="59" t="s">
        <v>186</v>
      </c>
      <c r="B158" s="60" t="s">
        <v>220</v>
      </c>
      <c r="C158" s="73">
        <v>0</v>
      </c>
      <c r="D158" s="73"/>
      <c r="E158" s="73">
        <f t="shared" si="75"/>
        <v>0</v>
      </c>
      <c r="F158" s="73"/>
    </row>
    <row r="159" spans="1:6" ht="18" customHeight="1" thickTop="1" thickBot="1" x14ac:dyDescent="0.35">
      <c r="A159" s="68" t="s">
        <v>187</v>
      </c>
      <c r="B159" s="69" t="s">
        <v>221</v>
      </c>
      <c r="C159" s="71">
        <f>SUM(C160:C163)</f>
        <v>402</v>
      </c>
      <c r="D159" s="76">
        <f>SUM(D160:D163)</f>
        <v>30</v>
      </c>
      <c r="E159" s="70">
        <f t="shared" ref="E159" si="76">SUM(E160:E163)</f>
        <v>432</v>
      </c>
      <c r="F159" s="76">
        <f>SUM(F160:F163)</f>
        <v>30</v>
      </c>
    </row>
    <row r="160" spans="1:6" ht="18" customHeight="1" thickTop="1" thickBot="1" x14ac:dyDescent="0.3">
      <c r="A160" s="59" t="s">
        <v>188</v>
      </c>
      <c r="B160" s="60">
        <v>70020501</v>
      </c>
      <c r="C160" s="73">
        <v>0</v>
      </c>
      <c r="D160" s="73"/>
      <c r="E160" s="73">
        <f t="shared" ref="E160:E163" si="77">C160+D160</f>
        <v>0</v>
      </c>
      <c r="F160" s="73"/>
    </row>
    <row r="161" spans="1:6" ht="18" customHeight="1" thickTop="1" thickBot="1" x14ac:dyDescent="0.3">
      <c r="A161" s="59" t="s">
        <v>189</v>
      </c>
      <c r="B161" s="60" t="s">
        <v>222</v>
      </c>
      <c r="C161" s="73">
        <v>132</v>
      </c>
      <c r="D161" s="61">
        <v>30</v>
      </c>
      <c r="E161" s="73">
        <f t="shared" si="77"/>
        <v>162</v>
      </c>
      <c r="F161" s="61">
        <v>30</v>
      </c>
    </row>
    <row r="162" spans="1:6" ht="18" customHeight="1" thickTop="1" thickBot="1" x14ac:dyDescent="0.3">
      <c r="A162" s="59" t="s">
        <v>190</v>
      </c>
      <c r="B162" s="60" t="s">
        <v>223</v>
      </c>
      <c r="C162" s="73"/>
      <c r="D162" s="73"/>
      <c r="E162" s="73">
        <f t="shared" si="77"/>
        <v>0</v>
      </c>
      <c r="F162" s="73"/>
    </row>
    <row r="163" spans="1:6" ht="18" customHeight="1" thickTop="1" thickBot="1" x14ac:dyDescent="0.3">
      <c r="A163" s="59" t="s">
        <v>191</v>
      </c>
      <c r="B163" s="60" t="s">
        <v>224</v>
      </c>
      <c r="C163" s="73">
        <v>270</v>
      </c>
      <c r="D163" s="56"/>
      <c r="E163" s="73">
        <f t="shared" si="77"/>
        <v>270</v>
      </c>
      <c r="F163" s="56"/>
    </row>
    <row r="164" spans="1:6" ht="18" customHeight="1" thickTop="1" thickBot="1" x14ac:dyDescent="0.35">
      <c r="A164" s="68" t="s">
        <v>192</v>
      </c>
      <c r="B164" s="69" t="s">
        <v>225</v>
      </c>
      <c r="C164" s="71">
        <f>SUM(C165:C167)</f>
        <v>0</v>
      </c>
      <c r="D164" s="78">
        <f>SUM(D165:D167)</f>
        <v>0</v>
      </c>
      <c r="E164" s="70">
        <f t="shared" ref="E164" si="78">SUM(E165:E167)</f>
        <v>0</v>
      </c>
      <c r="F164" s="78">
        <f>SUM(F165:F167)</f>
        <v>0</v>
      </c>
    </row>
    <row r="165" spans="1:6" ht="18" customHeight="1" thickTop="1" thickBot="1" x14ac:dyDescent="0.3">
      <c r="A165" s="59" t="s">
        <v>193</v>
      </c>
      <c r="B165" s="60" t="s">
        <v>226</v>
      </c>
      <c r="C165" s="73"/>
      <c r="D165" s="56"/>
      <c r="E165" s="73">
        <f>C165+D165</f>
        <v>0</v>
      </c>
      <c r="F165" s="56"/>
    </row>
    <row r="166" spans="1:6" ht="18" customHeight="1" thickTop="1" thickBot="1" x14ac:dyDescent="0.3">
      <c r="A166" s="59" t="s">
        <v>194</v>
      </c>
      <c r="B166" s="60" t="s">
        <v>227</v>
      </c>
      <c r="C166" s="73"/>
      <c r="D166" s="56"/>
      <c r="E166" s="73">
        <f t="shared" ref="E166:E167" si="79">C166+D166</f>
        <v>0</v>
      </c>
      <c r="F166" s="56"/>
    </row>
    <row r="167" spans="1:6" ht="18" customHeight="1" thickTop="1" thickBot="1" x14ac:dyDescent="0.3">
      <c r="A167" s="59" t="s">
        <v>195</v>
      </c>
      <c r="B167" s="60" t="s">
        <v>228</v>
      </c>
      <c r="C167" s="73">
        <v>0</v>
      </c>
      <c r="D167" s="73"/>
      <c r="E167" s="73">
        <f t="shared" si="79"/>
        <v>0</v>
      </c>
      <c r="F167" s="73"/>
    </row>
    <row r="168" spans="1:6" ht="18" customHeight="1" thickTop="1" thickBot="1" x14ac:dyDescent="0.35">
      <c r="A168" s="68" t="s">
        <v>196</v>
      </c>
      <c r="B168" s="69" t="s">
        <v>229</v>
      </c>
      <c r="C168" s="70">
        <v>216</v>
      </c>
      <c r="D168" s="74">
        <v>14</v>
      </c>
      <c r="E168" s="70">
        <f>C168+D168</f>
        <v>230</v>
      </c>
      <c r="F168" s="74">
        <v>14</v>
      </c>
    </row>
    <row r="169" spans="1:6" ht="18" customHeight="1" thickTop="1" thickBot="1" x14ac:dyDescent="0.35">
      <c r="A169" s="79" t="s">
        <v>230</v>
      </c>
      <c r="B169" s="80" t="s">
        <v>231</v>
      </c>
      <c r="C169" s="71">
        <f>C49-C139</f>
        <v>0</v>
      </c>
      <c r="D169" s="71">
        <f>D49-D139</f>
        <v>0</v>
      </c>
      <c r="E169" s="71">
        <f>E49-E139</f>
        <v>0</v>
      </c>
      <c r="F169" s="71">
        <f>F49-F139</f>
        <v>0</v>
      </c>
    </row>
    <row r="170" spans="1:6" ht="18" customHeight="1" thickTop="1" thickBot="1" x14ac:dyDescent="0.35">
      <c r="A170" s="64" t="s">
        <v>232</v>
      </c>
      <c r="B170" s="65" t="s">
        <v>233</v>
      </c>
      <c r="C170" s="66">
        <f t="shared" ref="C170:D170" si="80">C171+C172+C173+C176+C177+C182+C186+C190</f>
        <v>20374</v>
      </c>
      <c r="D170" s="66">
        <f t="shared" si="80"/>
        <v>15</v>
      </c>
      <c r="E170" s="66">
        <f>E171+E172+E173+E176+E177+E182+E186+E190</f>
        <v>20389</v>
      </c>
      <c r="F170" s="66">
        <f t="shared" ref="F170" si="81">F171+F172+F173+F176+F177+F182+F186+F190</f>
        <v>15</v>
      </c>
    </row>
    <row r="171" spans="1:6" ht="18" customHeight="1" thickTop="1" thickBot="1" x14ac:dyDescent="0.35">
      <c r="A171" s="81" t="s">
        <v>168</v>
      </c>
      <c r="B171" s="82" t="s">
        <v>234</v>
      </c>
      <c r="C171" s="83">
        <v>2047</v>
      </c>
      <c r="D171" s="84"/>
      <c r="E171" s="83">
        <f t="shared" ref="E171:E172" si="82">C171+D171</f>
        <v>2047</v>
      </c>
      <c r="F171" s="84"/>
    </row>
    <row r="172" spans="1:6" ht="18" customHeight="1" thickTop="1" thickBot="1" x14ac:dyDescent="0.35">
      <c r="A172" s="81" t="s">
        <v>235</v>
      </c>
      <c r="B172" s="82" t="s">
        <v>236</v>
      </c>
      <c r="C172" s="83">
        <v>0</v>
      </c>
      <c r="D172" s="83"/>
      <c r="E172" s="83">
        <f t="shared" si="82"/>
        <v>0</v>
      </c>
      <c r="F172" s="83"/>
    </row>
    <row r="173" spans="1:6" ht="18" customHeight="1" thickTop="1" thickBot="1" x14ac:dyDescent="0.35">
      <c r="A173" s="81" t="s">
        <v>172</v>
      </c>
      <c r="B173" s="82" t="s">
        <v>237</v>
      </c>
      <c r="C173" s="83">
        <f>SUM(C174:C174)</f>
        <v>676</v>
      </c>
      <c r="D173" s="83">
        <f>SUM(D174:D174)</f>
        <v>0</v>
      </c>
      <c r="E173" s="83">
        <f>SUM(E174:E174)</f>
        <v>676</v>
      </c>
      <c r="F173" s="83">
        <f>SUM(F174:F174)</f>
        <v>0</v>
      </c>
    </row>
    <row r="174" spans="1:6" ht="18" customHeight="1" thickTop="1" thickBot="1" x14ac:dyDescent="0.35">
      <c r="A174" s="72" t="s">
        <v>173</v>
      </c>
      <c r="B174" s="60" t="s">
        <v>238</v>
      </c>
      <c r="C174" s="73">
        <v>676</v>
      </c>
      <c r="D174" s="73"/>
      <c r="E174" s="73">
        <f t="shared" ref="E174:E175" si="83">C174+D174</f>
        <v>676</v>
      </c>
      <c r="F174" s="73"/>
    </row>
    <row r="175" spans="1:6" ht="18" customHeight="1" thickTop="1" thickBot="1" x14ac:dyDescent="0.3">
      <c r="A175" s="59" t="s">
        <v>174</v>
      </c>
      <c r="B175" s="60" t="s">
        <v>239</v>
      </c>
      <c r="C175" s="73">
        <v>0</v>
      </c>
      <c r="D175" s="73"/>
      <c r="E175" s="73">
        <f t="shared" si="83"/>
        <v>0</v>
      </c>
      <c r="F175" s="73"/>
    </row>
    <row r="176" spans="1:6" ht="17.25" customHeight="1" thickTop="1" thickBot="1" x14ac:dyDescent="0.35">
      <c r="A176" s="81" t="s">
        <v>175</v>
      </c>
      <c r="B176" s="82" t="s">
        <v>240</v>
      </c>
      <c r="C176" s="83">
        <v>0</v>
      </c>
      <c r="D176" s="83"/>
      <c r="E176" s="83">
        <f>C176+D176</f>
        <v>0</v>
      </c>
      <c r="F176" s="83"/>
    </row>
    <row r="177" spans="1:6" ht="17.25" customHeight="1" thickTop="1" thickBot="1" x14ac:dyDescent="0.35">
      <c r="A177" s="81" t="s">
        <v>176</v>
      </c>
      <c r="B177" s="82" t="s">
        <v>241</v>
      </c>
      <c r="C177" s="85">
        <f t="shared" ref="C177:E177" si="84">SUM(C178:C181)</f>
        <v>2182</v>
      </c>
      <c r="D177" s="85">
        <f t="shared" si="84"/>
        <v>15</v>
      </c>
      <c r="E177" s="83">
        <f t="shared" si="84"/>
        <v>2197</v>
      </c>
      <c r="F177" s="85">
        <f t="shared" ref="F177" si="85">SUM(F178:F181)</f>
        <v>15</v>
      </c>
    </row>
    <row r="178" spans="1:6" ht="18" customHeight="1" thickTop="1" thickBot="1" x14ac:dyDescent="0.35">
      <c r="A178" s="72" t="s">
        <v>177</v>
      </c>
      <c r="B178" s="60" t="s">
        <v>242</v>
      </c>
      <c r="C178" s="73">
        <v>2031</v>
      </c>
      <c r="D178" s="58"/>
      <c r="E178" s="73">
        <f t="shared" ref="E178:E181" si="86">C178+D178</f>
        <v>2031</v>
      </c>
      <c r="F178" s="58"/>
    </row>
    <row r="179" spans="1:6" ht="18" customHeight="1" thickTop="1" thickBot="1" x14ac:dyDescent="0.3">
      <c r="A179" s="59" t="s">
        <v>178</v>
      </c>
      <c r="B179" s="60" t="s">
        <v>243</v>
      </c>
      <c r="C179" s="73">
        <v>0</v>
      </c>
      <c r="D179" s="73"/>
      <c r="E179" s="73">
        <f t="shared" si="86"/>
        <v>0</v>
      </c>
      <c r="F179" s="73"/>
    </row>
    <row r="180" spans="1:6" ht="17.25" customHeight="1" thickTop="1" thickBot="1" x14ac:dyDescent="0.3">
      <c r="A180" s="59" t="s">
        <v>179</v>
      </c>
      <c r="B180" s="60" t="s">
        <v>244</v>
      </c>
      <c r="C180" s="73">
        <v>151</v>
      </c>
      <c r="D180" s="73">
        <v>15</v>
      </c>
      <c r="E180" s="73">
        <f t="shared" si="86"/>
        <v>166</v>
      </c>
      <c r="F180" s="73">
        <v>15</v>
      </c>
    </row>
    <row r="181" spans="1:6" ht="17.25" customHeight="1" thickTop="1" thickBot="1" x14ac:dyDescent="0.3">
      <c r="A181" s="59" t="s">
        <v>181</v>
      </c>
      <c r="B181" s="60" t="s">
        <v>245</v>
      </c>
      <c r="C181" s="73"/>
      <c r="D181" s="73"/>
      <c r="E181" s="73">
        <f t="shared" si="86"/>
        <v>0</v>
      </c>
      <c r="F181" s="73"/>
    </row>
    <row r="182" spans="1:6" ht="17.25" customHeight="1" thickTop="1" thickBot="1" x14ac:dyDescent="0.35">
      <c r="A182" s="81" t="s">
        <v>246</v>
      </c>
      <c r="B182" s="82" t="s">
        <v>247</v>
      </c>
      <c r="C182" s="83">
        <f t="shared" ref="C182:E182" si="87">SUM(C183:C185)</f>
        <v>0</v>
      </c>
      <c r="D182" s="83">
        <f t="shared" si="87"/>
        <v>0</v>
      </c>
      <c r="E182" s="83">
        <f t="shared" si="87"/>
        <v>0</v>
      </c>
      <c r="F182" s="83">
        <f t="shared" ref="F182" si="88">SUM(F183:F185)</f>
        <v>0</v>
      </c>
    </row>
    <row r="183" spans="1:6" ht="17.25" customHeight="1" thickTop="1" thickBot="1" x14ac:dyDescent="0.35">
      <c r="A183" s="72" t="s">
        <v>248</v>
      </c>
      <c r="B183" s="60" t="s">
        <v>249</v>
      </c>
      <c r="C183" s="73">
        <v>0</v>
      </c>
      <c r="D183" s="73"/>
      <c r="E183" s="73">
        <f t="shared" ref="E183:E185" si="89">C183+D183</f>
        <v>0</v>
      </c>
      <c r="F183" s="73"/>
    </row>
    <row r="184" spans="1:6" ht="17.25" customHeight="1" thickTop="1" thickBot="1" x14ac:dyDescent="0.35">
      <c r="A184" s="72" t="s">
        <v>190</v>
      </c>
      <c r="B184" s="60" t="s">
        <v>250</v>
      </c>
      <c r="C184" s="73">
        <v>0</v>
      </c>
      <c r="D184" s="73"/>
      <c r="E184" s="73">
        <f t="shared" si="89"/>
        <v>0</v>
      </c>
      <c r="F184" s="73"/>
    </row>
    <row r="185" spans="1:6" ht="17.25" customHeight="1" thickTop="1" thickBot="1" x14ac:dyDescent="0.35">
      <c r="A185" s="72" t="s">
        <v>251</v>
      </c>
      <c r="B185" s="60" t="s">
        <v>252</v>
      </c>
      <c r="C185" s="73"/>
      <c r="D185" s="58"/>
      <c r="E185" s="73">
        <f t="shared" si="89"/>
        <v>0</v>
      </c>
      <c r="F185" s="58"/>
    </row>
    <row r="186" spans="1:6" ht="17.25" customHeight="1" thickTop="1" thickBot="1" x14ac:dyDescent="0.35">
      <c r="A186" s="81" t="s">
        <v>192</v>
      </c>
      <c r="B186" s="82" t="s">
        <v>253</v>
      </c>
      <c r="C186" s="83">
        <f t="shared" ref="C186:E186" si="90">SUM(C187:C189)</f>
        <v>7349</v>
      </c>
      <c r="D186" s="86">
        <f t="shared" si="90"/>
        <v>0</v>
      </c>
      <c r="E186" s="83">
        <f t="shared" si="90"/>
        <v>7349</v>
      </c>
      <c r="F186" s="86">
        <f t="shared" ref="F186" si="91">SUM(F187:F189)</f>
        <v>0</v>
      </c>
    </row>
    <row r="187" spans="1:6" ht="17.25" customHeight="1" thickTop="1" thickBot="1" x14ac:dyDescent="0.3">
      <c r="A187" s="59" t="s">
        <v>193</v>
      </c>
      <c r="B187" s="60" t="s">
        <v>254</v>
      </c>
      <c r="C187" s="73">
        <v>5</v>
      </c>
      <c r="D187" s="61"/>
      <c r="E187" s="73">
        <f t="shared" ref="E187:E189" si="92">C187+D187</f>
        <v>5</v>
      </c>
      <c r="F187" s="61"/>
    </row>
    <row r="188" spans="1:6" ht="17.25" customHeight="1" thickTop="1" thickBot="1" x14ac:dyDescent="0.3">
      <c r="A188" s="59" t="s">
        <v>194</v>
      </c>
      <c r="B188" s="60" t="s">
        <v>227</v>
      </c>
      <c r="C188" s="73">
        <v>18</v>
      </c>
      <c r="D188" s="61"/>
      <c r="E188" s="73">
        <f t="shared" si="92"/>
        <v>18</v>
      </c>
      <c r="F188" s="61"/>
    </row>
    <row r="189" spans="1:6" ht="17.25" customHeight="1" thickTop="1" thickBot="1" x14ac:dyDescent="0.35">
      <c r="A189" s="72" t="s">
        <v>195</v>
      </c>
      <c r="B189" s="60" t="s">
        <v>255</v>
      </c>
      <c r="C189" s="73">
        <v>7326</v>
      </c>
      <c r="D189" s="58"/>
      <c r="E189" s="87">
        <f t="shared" si="92"/>
        <v>7326</v>
      </c>
      <c r="F189" s="58"/>
    </row>
    <row r="190" spans="1:6" ht="17.25" customHeight="1" thickTop="1" thickBot="1" x14ac:dyDescent="0.35">
      <c r="A190" s="81" t="s">
        <v>196</v>
      </c>
      <c r="B190" s="82" t="s">
        <v>256</v>
      </c>
      <c r="C190" s="83">
        <v>8120</v>
      </c>
      <c r="D190" s="86"/>
      <c r="E190" s="83">
        <f>C190+D190</f>
        <v>8120</v>
      </c>
      <c r="F190" s="86"/>
    </row>
    <row r="191" spans="1:6" ht="17.25" customHeight="1" thickTop="1" thickBot="1" x14ac:dyDescent="0.35">
      <c r="A191" s="79" t="s">
        <v>257</v>
      </c>
      <c r="B191" s="80" t="s">
        <v>231</v>
      </c>
      <c r="C191" s="71">
        <f>C89-C170</f>
        <v>-280</v>
      </c>
      <c r="D191" s="71">
        <f>D89-D170</f>
        <v>0</v>
      </c>
      <c r="E191" s="71">
        <f>E89-E170</f>
        <v>-280</v>
      </c>
      <c r="F191" s="71">
        <f>F89-F170</f>
        <v>0</v>
      </c>
    </row>
    <row r="192" spans="1:6" ht="18" thickTop="1" thickBot="1" x14ac:dyDescent="0.35">
      <c r="A192" s="88" t="s">
        <v>258</v>
      </c>
      <c r="B192" s="89" t="s">
        <v>231</v>
      </c>
      <c r="C192" s="67">
        <f>C10-C111</f>
        <v>-280</v>
      </c>
      <c r="D192" s="67">
        <f>D10-D111</f>
        <v>0</v>
      </c>
      <c r="E192" s="67">
        <f>E10-E111</f>
        <v>-280</v>
      </c>
      <c r="F192" s="67">
        <f>F10-F111</f>
        <v>0</v>
      </c>
    </row>
    <row r="193" spans="1:6" ht="18" thickTop="1" thickBot="1" x14ac:dyDescent="0.35">
      <c r="A193" s="72" t="s">
        <v>259</v>
      </c>
      <c r="B193" s="60" t="s">
        <v>260</v>
      </c>
      <c r="C193" s="73"/>
      <c r="D193" s="73"/>
      <c r="E193" s="73"/>
      <c r="F193" s="73"/>
    </row>
    <row r="194" spans="1:6" ht="13.5" thickTop="1" x14ac:dyDescent="0.2">
      <c r="A194" s="107" t="s">
        <v>261</v>
      </c>
      <c r="B194" s="108"/>
      <c r="C194" s="108"/>
      <c r="D194" s="108"/>
      <c r="E194" s="109"/>
      <c r="F194" s="93"/>
    </row>
    <row r="195" spans="1:6" ht="12.75" x14ac:dyDescent="0.2">
      <c r="A195" s="107"/>
      <c r="B195" s="108"/>
      <c r="C195" s="108"/>
      <c r="D195" s="108"/>
      <c r="E195" s="109"/>
      <c r="F195" s="93"/>
    </row>
    <row r="196" spans="1:6" ht="13.5" thickBot="1" x14ac:dyDescent="0.25">
      <c r="A196" s="110"/>
      <c r="B196" s="111"/>
      <c r="C196" s="111"/>
      <c r="D196" s="111"/>
      <c r="E196" s="112"/>
      <c r="F196" s="93"/>
    </row>
    <row r="197" spans="1:6" ht="17.25" thickTop="1" thickBot="1" x14ac:dyDescent="0.3">
      <c r="A197" s="90" t="s">
        <v>258</v>
      </c>
      <c r="B197" s="91" t="s">
        <v>231</v>
      </c>
      <c r="C197" s="67">
        <v>-280</v>
      </c>
      <c r="D197" s="67"/>
      <c r="E197" s="67">
        <f>SUM(C197:D197)</f>
        <v>-280</v>
      </c>
    </row>
    <row r="198" spans="1:6" ht="17.25" thickTop="1" x14ac:dyDescent="0.3"/>
  </sheetData>
  <mergeCells count="16">
    <mergeCell ref="F7:F9"/>
    <mergeCell ref="A194:E196"/>
    <mergeCell ref="A5:E5"/>
    <mergeCell ref="A6:E6"/>
    <mergeCell ref="A7:A9"/>
    <mergeCell ref="B7:B9"/>
    <mergeCell ref="C7:C9"/>
    <mergeCell ref="D7:D9"/>
    <mergeCell ref="E7:E9"/>
    <mergeCell ref="F1:F6"/>
    <mergeCell ref="A4:E4"/>
    <mergeCell ref="A1:B1"/>
    <mergeCell ref="C1:E1"/>
    <mergeCell ref="A2:B2"/>
    <mergeCell ref="C2:E2"/>
    <mergeCell ref="A3:E3"/>
  </mergeCells>
  <printOptions horizontalCentered="1" verticalCentered="1" gridLines="1"/>
  <pageMargins left="0.39370078740157483" right="0.19685039370078741" top="0.59055118110236227" bottom="0.59055118110236227" header="0.19685039370078741" footer="0.19685039370078741"/>
  <pageSetup paperSize="9" scale="61" orientation="portrait" r:id="rId1"/>
  <headerFooter>
    <oddFooter>&amp;F&amp;RPagina &amp;P</oddFooter>
  </headerFooter>
  <rowBreaks count="2" manualBreakCount="2">
    <brk id="70" max="5" man="1"/>
    <brk id="137" max="5" man="1"/>
  </rowBreaks>
  <colBreaks count="2" manualBreakCount="2">
    <brk id="5" max="195" man="1"/>
    <brk id="6" max="19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2</vt:i4>
      </vt:variant>
    </vt:vector>
  </HeadingPairs>
  <TitlesOfParts>
    <vt:vector size="3" baseType="lpstr">
      <vt:lpstr>R. 1929 10.07.24 - R2 TR. II 24</vt:lpstr>
      <vt:lpstr>'R. 1929 10.07.24 - R2 TR. II 24'!Imprimare_titluri</vt:lpstr>
      <vt:lpstr>'R. 1929 10.07.24 - R2 TR. II 24'!Zona_de_imprimat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SANDU</dc:creator>
  <cp:lastModifiedBy>SANDU</cp:lastModifiedBy>
  <cp:lastPrinted>2024-07-30T08:11:47Z</cp:lastPrinted>
  <dcterms:created xsi:type="dcterms:W3CDTF">2024-07-11T10:57:03Z</dcterms:created>
  <dcterms:modified xsi:type="dcterms:W3CDTF">2024-07-30T08:11:57Z</dcterms:modified>
</cp:coreProperties>
</file>